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Info" sheetId="1" r:id="rId1"/>
    <sheet name="Hoja1" sheetId="2" state="hidden" r:id="rId2"/>
    <sheet name="RESULTADOS" sheetId="3" r:id="rId3"/>
    <sheet name="PICK FIVE -1" sheetId="4" state="hidden" r:id="rId4"/>
    <sheet name="PICK FIVE-2" sheetId="5" state="hidden" r:id="rId5"/>
    <sheet name="PICK SIX" sheetId="6" state="hidden" r:id="rId6"/>
  </sheets>
  <definedNames>
    <definedName name="_xlnm.Print_Area" localSheetId="3">'PICK FIVE -1'!$C$1:$J$51</definedName>
    <definedName name="_xlnm.Print_Area" localSheetId="4">'PICK FIVE-2'!$C$1:$J$50</definedName>
    <definedName name="_xlnm.Print_Area" localSheetId="5">'PICK SIX'!$C$1:$J$53</definedName>
    <definedName name="_xlnm.Print_Area" localSheetId="2">'RESULTADOS'!$A$54:$M$146</definedName>
  </definedNames>
  <calcPr fullCalcOnLoad="1"/>
</workbook>
</file>

<file path=xl/sharedStrings.xml><?xml version="1.0" encoding="utf-8"?>
<sst xmlns="http://schemas.openxmlformats.org/spreadsheetml/2006/main" count="989" uniqueCount="255">
  <si>
    <t>WIN</t>
  </si>
  <si>
    <t>PLACE</t>
  </si>
  <si>
    <t>SHOW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</si>
  <si>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</si>
  <si>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</si>
  <si>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</si>
  <si>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</si>
  <si>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</si>
  <si>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</si>
  <si>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</si>
  <si>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</si>
  <si>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</si>
  <si>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</si>
  <si>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</si>
  <si>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</si>
  <si>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</si>
  <si>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</si>
  <si>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</si>
  <si>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</si>
  <si>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</si>
  <si>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</si>
  <si>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</si>
  <si>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</si>
  <si>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</si>
  <si>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</si>
  <si>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</si>
  <si>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</si>
  <si>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</si>
  <si>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</si>
  <si>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</si>
  <si>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</si>
  <si>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</si>
  <si>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</si>
  <si>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</si>
  <si>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</si>
  <si>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</si>
  <si>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</si>
  <si>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</si>
  <si>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</si>
  <si>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</si>
  <si>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</si>
  <si>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</si>
  <si>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</si>
  <si>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</si>
  <si>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</si>
  <si>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</si>
  <si>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</si>
  <si>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</si>
  <si>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</si>
  <si>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</si>
  <si>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</si>
  <si>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</si>
  <si>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</si>
  <si>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</si>
  <si>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</si>
  <si>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</si>
  <si>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</si>
  <si>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</si>
  <si>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</si>
  <si>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</si>
  <si>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</si>
  <si>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</si>
  <si>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</si>
  <si>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</si>
  <si>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</si>
  <si>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</si>
  <si>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</si>
  <si>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</si>
  <si>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</si>
  <si>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</si>
  <si>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</si>
  <si>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</si>
  <si>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</si>
  <si>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</si>
  <si>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</si>
  <si>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</si>
  <si>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</si>
  <si>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</si>
  <si>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</si>
  <si>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</si>
  <si>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</si>
  <si>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</si>
  <si>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</si>
  <si>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</si>
  <si>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</si>
  <si>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</si>
  <si>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</si>
  <si>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</si>
  <si>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</si>
  <si>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</si>
  <si>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</si>
  <si>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</si>
  <si>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</si>
  <si>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</si>
  <si>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</si>
  <si>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</si>
  <si>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</si>
  <si>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</si>
  <si>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</si>
  <si>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</si>
  <si>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</si>
  <si>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</si>
  <si>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</si>
  <si>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</si>
  <si>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</si>
  <si>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</si>
  <si>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</si>
  <si>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</si>
  <si>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</si>
  <si>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</si>
  <si>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</si>
  <si>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</si>
  <si>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</si>
  <si>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</si>
  <si>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</si>
  <si>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</si>
  <si>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</si>
  <si>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</si>
  <si>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</si>
  <si>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</si>
  <si>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</si>
  <si>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</si>
  <si>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</si>
  <si>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</si>
  <si>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</si>
  <si>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</si>
  <si>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</si>
  <si>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</si>
  <si>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</si>
  <si>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</si>
  <si>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</si>
  <si>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</si>
  <si>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</si>
  <si>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</si>
  <si>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</si>
  <si>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</si>
  <si>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</si>
  <si>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</si>
  <si>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</si>
  <si>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</si>
  <si>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</si>
  <si>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</si>
  <si>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</si>
  <si>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</si>
  <si>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</si>
  <si>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</si>
  <si>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</si>
  <si>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</si>
  <si>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</si>
  <si>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</si>
  <si>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</si>
  <si>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</si>
  <si>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</si>
  <si>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</si>
  <si>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</si>
  <si>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</si>
  <si>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</si>
  <si>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</si>
  <si>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</si>
  <si>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</si>
  <si>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</si>
  <si>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</si>
  <si>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</si>
  <si>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</si>
  <si>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</si>
  <si>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</si>
  <si>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</si>
  <si>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</si>
  <si>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over Downs 2023-02-27 Evening  Race: 1   </t>
  </si>
  <si>
    <t>PRG</t>
  </si>
  <si>
    <t>Runner</t>
  </si>
  <si>
    <t>Win</t>
  </si>
  <si>
    <t>Place</t>
  </si>
  <si>
    <t>Show</t>
  </si>
  <si>
    <t> NICK'S MONSTER   </t>
  </si>
  <si>
    <t> 2.60   </t>
  </si>
  <si>
    <t> 2.10   </t>
  </si>
  <si>
    <t> IDEAL FLIP   </t>
  </si>
  <si>
    <t>     </t>
  </si>
  <si>
    <t> 3.20   </t>
  </si>
  <si>
    <t> ARCHIE AND EMERSON   </t>
  </si>
  <si>
    <t> 3.80   </t>
  </si>
  <si>
    <t>Dover Downs 2023-02-27 Evening  Race: 2   </t>
  </si>
  <si>
    <t> ILL PLAY IT ALONE   </t>
  </si>
  <si>
    <t> 3.40   </t>
  </si>
  <si>
    <t> 2.80   </t>
  </si>
  <si>
    <t> RIVER DALI   </t>
  </si>
  <si>
    <t> 4.80   </t>
  </si>
  <si>
    <t> SMIRKING   </t>
  </si>
  <si>
    <t> 10.80   </t>
  </si>
  <si>
    <t>Dover Downs 2023-02-27 Evening  Race: 3   </t>
  </si>
  <si>
    <t> NORTHWEST YANKEE   </t>
  </si>
  <si>
    <t> 2.20   </t>
  </si>
  <si>
    <t> GALVESTON   </t>
  </si>
  <si>
    <t> 7.80   </t>
  </si>
  <si>
    <t> 4.40   </t>
  </si>
  <si>
    <t> BRUTUS BAYAMA   </t>
  </si>
  <si>
    <t> 4.60   </t>
  </si>
  <si>
    <t>Dover Downs 2023-02-27 Evening  Race: 4   </t>
  </si>
  <si>
    <t> INVISIBLE TOUCH   </t>
  </si>
  <si>
    <t> 27.20   </t>
  </si>
  <si>
    <t> 6.40   </t>
  </si>
  <si>
    <t> MARCH FORTH   </t>
  </si>
  <si>
    <t> WHITE LIGHTNING   </t>
  </si>
  <si>
    <t>Dover Downs 2023-02-27 Evening  Race: 5   </t>
  </si>
  <si>
    <t> FLYING WINGARD A   </t>
  </si>
  <si>
    <t> 2.40   </t>
  </si>
  <si>
    <t> PROPER ONE   </t>
  </si>
  <si>
    <t> BEACH DEMON   </t>
  </si>
  <si>
    <t>Dover Downs 2023-02-27 Evening  Race: 6   </t>
  </si>
  <si>
    <t> ITAINTEZBEINCHEESY   </t>
  </si>
  <si>
    <t> 9.40   </t>
  </si>
  <si>
    <t> 3.00   </t>
  </si>
  <si>
    <t> CAPTAIN DISOMMA   </t>
  </si>
  <si>
    <t> SPOILERONTHEBEACH   </t>
  </si>
  <si>
    <t> 5.20   </t>
  </si>
  <si>
    <t>ver Downs 2023-02-27 Evening  Race: 7   </t>
  </si>
  <si>
    <t> GOOVILLE   </t>
  </si>
  <si>
    <t> 14.20   </t>
  </si>
  <si>
    <t> 8.20   </t>
  </si>
  <si>
    <t> SWANS CASH PRISE   </t>
  </si>
  <si>
    <t> 12.20   </t>
  </si>
  <si>
    <t> 5.80   </t>
  </si>
  <si>
    <t> KIM'S COMMAND   </t>
  </si>
  <si>
    <t> 9.00   </t>
  </si>
  <si>
    <t>Dover Downs 2023-02-27 Evening  Race: 8   </t>
  </si>
  <si>
    <t> THORNBUSH HANOVER   </t>
  </si>
  <si>
    <t> SICILY   </t>
  </si>
  <si>
    <t> INSTANTANEOUS   </t>
  </si>
  <si>
    <t>Dover Downs 2023-02-27 Evening  Race: 9   </t>
  </si>
  <si>
    <t> LAST GLOW   </t>
  </si>
  <si>
    <t> 6.20   </t>
  </si>
  <si>
    <t> WEATHER VANES   </t>
  </si>
  <si>
    <t> 44.40   </t>
  </si>
  <si>
    <t> 17.20   </t>
  </si>
  <si>
    <t> BLUESTONE JACKSON   </t>
  </si>
  <si>
    <t>Dover Downs 2023-02-27 Evening  Race: 10   </t>
  </si>
  <si>
    <t> ADVANCE MAN   </t>
  </si>
  <si>
    <t> ALWAYS THE SUN   </t>
  </si>
  <si>
    <t> 3.60   </t>
  </si>
  <si>
    <t> DING DING DINGER   </t>
  </si>
  <si>
    <t>Dover Downs 2023-02-27 Evening  Race: 11   </t>
  </si>
  <si>
    <t> MARGE AT LARGE   </t>
  </si>
  <si>
    <t> 7.40   </t>
  </si>
  <si>
    <t> HEAVENS PIC   </t>
  </si>
  <si>
    <t> WESLYNN CROWN   </t>
  </si>
  <si>
    <t>Dover Downs 2023-02-27 Evening  Race: 12   </t>
  </si>
  <si>
    <t> MOFFITT HANOVER   </t>
  </si>
  <si>
    <t> 7.20   </t>
  </si>
  <si>
    <t> IDEAL COWBOY   </t>
  </si>
  <si>
    <t> CAPTAIN GROOVY   </t>
  </si>
  <si>
    <t>r Downs 2023-02-27 Evening  Race: 13   </t>
  </si>
  <si>
    <t> TARKIO   </t>
  </si>
  <si>
    <t> LAST GUNFIGHTER   </t>
  </si>
  <si>
    <t> U S CAPTAIN   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</si>
</sst>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800]dddd\,\ mmmm\ dd\,\ yyyy"/>
    <numFmt numFmtId="187" formatCode="[$-80A]dddd\,\ dd&quot; de &quot;mmmm&quot; de &quot;yyyy"/>
    <numFmt numFmtId="188" formatCode="0;\-0;;@"/>
    <numFmt numFmtId="189" formatCode="[$-80A]hh:mm:ss\ AM/PM"/>
    <numFmt numFmtId="190" formatCode="d\-mmm\-yyyy"/>
    <numFmt numFmtId="191" formatCode="&quot;$&quot;#,##0.00"/>
    <numFmt numFmtId="192" formatCode="&quot;$&quot;#,##0.00;[Red]&quot;$&quot;#,##0.0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80A]dddd\,\ d&quot; de &quot;mmmm&quot; de &quot;yyyy"/>
    <numFmt numFmtId="200" formatCode="[$-C0A]dddd\,\ dd&quot; de &quot;mmmm&quot; de &quot;yyyy"/>
    <numFmt numFmtId="201" formatCode="[$-416]dddd\,\ d&quot; de &quot;mmmm&quot; de &quot;yyyy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8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6" fillId="0" borderId="0" xfId="0" applyNumberFormat="1" applyFont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49" fontId="69" fillId="0" borderId="12" xfId="0" applyNumberFormat="1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190" fontId="72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6" fontId="14" fillId="0" borderId="0" xfId="0" applyNumberFormat="1" applyFont="1" applyAlignment="1">
      <alignment vertical="center"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4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shrinkToFit="1"/>
    </xf>
    <xf numFmtId="0" fontId="76" fillId="0" borderId="0" xfId="0" applyFont="1" applyBorder="1" applyAlignment="1">
      <alignment vertical="top" wrapText="1"/>
    </xf>
    <xf numFmtId="191" fontId="77" fillId="0" borderId="0" xfId="0" applyNumberFormat="1" applyFont="1" applyBorder="1" applyAlignment="1">
      <alignment vertical="center" wrapText="1"/>
    </xf>
    <xf numFmtId="191" fontId="77" fillId="0" borderId="0" xfId="0" applyNumberFormat="1" applyFont="1" applyBorder="1" applyAlignment="1">
      <alignment horizontal="left" vertical="center" wrapText="1"/>
    </xf>
    <xf numFmtId="0" fontId="76" fillId="0" borderId="19" xfId="0" applyFont="1" applyBorder="1" applyAlignment="1">
      <alignment horizontal="center" vertical="center" wrapText="1"/>
    </xf>
    <xf numFmtId="49" fontId="76" fillId="0" borderId="19" xfId="0" applyNumberFormat="1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192" fontId="7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92" fontId="76" fillId="0" borderId="0" xfId="0" applyNumberFormat="1" applyFont="1" applyBorder="1" applyAlignment="1">
      <alignment horizontal="center" vertical="center" wrapText="1"/>
    </xf>
    <xf numFmtId="192" fontId="76" fillId="0" borderId="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horizontal="center" vertical="center" wrapText="1"/>
    </xf>
    <xf numFmtId="0" fontId="79" fillId="37" borderId="24" xfId="0" applyFont="1" applyFill="1" applyBorder="1" applyAlignment="1">
      <alignment horizontal="left" vertical="center" wrapText="1"/>
    </xf>
    <xf numFmtId="0" fontId="79" fillId="37" borderId="24" xfId="0" applyFont="1" applyFill="1" applyBorder="1" applyAlignment="1">
      <alignment horizontal="right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left" vertical="center" wrapText="1"/>
    </xf>
    <xf numFmtId="0" fontId="79" fillId="0" borderId="24" xfId="0" applyFont="1" applyBorder="1" applyAlignment="1">
      <alignment horizontal="right" vertical="center" wrapText="1"/>
    </xf>
    <xf numFmtId="0" fontId="80" fillId="38" borderId="25" xfId="0" applyFont="1" applyFill="1" applyBorder="1" applyAlignment="1">
      <alignment/>
    </xf>
    <xf numFmtId="0" fontId="80" fillId="38" borderId="26" xfId="0" applyFont="1" applyFill="1" applyBorder="1" applyAlignment="1">
      <alignment/>
    </xf>
    <xf numFmtId="0" fontId="80" fillId="38" borderId="27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6" fontId="16" fillId="0" borderId="0" xfId="0" applyNumberFormat="1" applyFont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right"/>
    </xf>
    <xf numFmtId="49" fontId="3" fillId="39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188" fontId="75" fillId="0" borderId="29" xfId="0" applyNumberFormat="1" applyFont="1" applyBorder="1" applyAlignment="1">
      <alignment horizontal="center" vertical="center" wrapText="1"/>
    </xf>
    <xf numFmtId="188" fontId="75" fillId="0" borderId="29" xfId="0" applyNumberFormat="1" applyFont="1" applyBorder="1" applyAlignment="1">
      <alignment horizontal="center" vertical="center" shrinkToFit="1"/>
    </xf>
    <xf numFmtId="188" fontId="75" fillId="0" borderId="30" xfId="0" applyNumberFormat="1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2" fontId="76" fillId="0" borderId="31" xfId="0" applyNumberFormat="1" applyFont="1" applyBorder="1" applyAlignment="1">
      <alignment horizontal="center" vertical="top" wrapText="1"/>
    </xf>
    <xf numFmtId="2" fontId="76" fillId="0" borderId="32" xfId="0" applyNumberFormat="1" applyFont="1" applyBorder="1" applyAlignment="1">
      <alignment horizontal="center" vertical="top" wrapText="1"/>
    </xf>
    <xf numFmtId="0" fontId="76" fillId="0" borderId="32" xfId="0" applyFont="1" applyBorder="1" applyAlignment="1">
      <alignment horizontal="center" vertical="top" wrapText="1"/>
    </xf>
    <xf numFmtId="0" fontId="76" fillId="0" borderId="33" xfId="0" applyFont="1" applyBorder="1" applyAlignment="1">
      <alignment horizontal="center" vertical="top" wrapText="1"/>
    </xf>
    <xf numFmtId="191" fontId="77" fillId="0" borderId="28" xfId="0" applyNumberFormat="1" applyFont="1" applyBorder="1" applyAlignment="1">
      <alignment horizontal="center" vertical="center" wrapText="1"/>
    </xf>
    <xf numFmtId="191" fontId="77" fillId="0" borderId="29" xfId="0" applyNumberFormat="1" applyFont="1" applyBorder="1" applyAlignment="1">
      <alignment horizontal="center" vertical="center" wrapText="1"/>
    </xf>
    <xf numFmtId="191" fontId="77" fillId="0" borderId="30" xfId="0" applyNumberFormat="1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188" fontId="75" fillId="0" borderId="16" xfId="0" applyNumberFormat="1" applyFont="1" applyBorder="1" applyAlignment="1">
      <alignment horizontal="center" vertical="center" wrapText="1"/>
    </xf>
    <xf numFmtId="188" fontId="75" fillId="0" borderId="16" xfId="0" applyNumberFormat="1" applyFont="1" applyBorder="1" applyAlignment="1">
      <alignment horizontal="center" vertical="center" shrinkToFit="1"/>
    </xf>
    <xf numFmtId="188" fontId="75" fillId="0" borderId="35" xfId="0" applyNumberFormat="1" applyFont="1" applyBorder="1" applyAlignment="1">
      <alignment horizontal="center" vertical="center" wrapText="1"/>
    </xf>
    <xf numFmtId="191" fontId="76" fillId="0" borderId="36" xfId="0" applyNumberFormat="1" applyFont="1" applyBorder="1" applyAlignment="1">
      <alignment horizontal="center" vertical="center" wrapText="1"/>
    </xf>
    <xf numFmtId="191" fontId="76" fillId="0" borderId="37" xfId="0" applyNumberFormat="1" applyFont="1" applyBorder="1" applyAlignment="1">
      <alignment horizontal="center" vertical="center" wrapText="1"/>
    </xf>
    <xf numFmtId="191" fontId="76" fillId="0" borderId="38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6" fillId="0" borderId="16" xfId="0" applyFont="1" applyBorder="1" applyAlignment="1">
      <alignment horizontal="center" vertical="top" wrapText="1"/>
    </xf>
    <xf numFmtId="192" fontId="76" fillId="0" borderId="0" xfId="0" applyNumberFormat="1" applyFont="1" applyBorder="1" applyAlignment="1">
      <alignment horizontal="center" vertical="center" wrapText="1"/>
    </xf>
    <xf numFmtId="192" fontId="76" fillId="0" borderId="39" xfId="0" applyNumberFormat="1" applyFont="1" applyBorder="1" applyAlignment="1">
      <alignment horizontal="center" vertical="center" wrapText="1"/>
    </xf>
    <xf numFmtId="192" fontId="76" fillId="0" borderId="18" xfId="0" applyNumberFormat="1" applyFont="1" applyBorder="1" applyAlignment="1">
      <alignment horizontal="center" vertical="center" wrapText="1"/>
    </xf>
    <xf numFmtId="192" fontId="76" fillId="0" borderId="40" xfId="0" applyNumberFormat="1" applyFont="1" applyBorder="1" applyAlignment="1">
      <alignment horizontal="center" vertical="center" wrapText="1"/>
    </xf>
    <xf numFmtId="49" fontId="76" fillId="0" borderId="28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top" wrapText="1"/>
    </xf>
    <xf numFmtId="0" fontId="82" fillId="33" borderId="12" xfId="0" applyFont="1" applyFill="1" applyBorder="1" applyAlignment="1">
      <alignment horizontal="center" vertical="top" wrapText="1"/>
    </xf>
    <xf numFmtId="0" fontId="82" fillId="33" borderId="39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6" fontId="2" fillId="0" borderId="0" xfId="0" applyNumberFormat="1" applyFont="1" applyAlignment="1">
      <alignment horizontal="center" vertical="center"/>
    </xf>
    <xf numFmtId="0" fontId="82" fillId="33" borderId="41" xfId="0" applyFont="1" applyFill="1" applyBorder="1" applyAlignment="1">
      <alignment horizontal="center" vertical="top" wrapText="1"/>
    </xf>
    <xf numFmtId="0" fontId="82" fillId="33" borderId="42" xfId="0" applyFont="1" applyFill="1" applyBorder="1" applyAlignment="1">
      <alignment horizontal="center" vertical="top" wrapText="1"/>
    </xf>
    <xf numFmtId="0" fontId="82" fillId="33" borderId="43" xfId="0" applyFont="1" applyFill="1" applyBorder="1" applyAlignment="1">
      <alignment horizontal="center" vertical="top" wrapText="1"/>
    </xf>
    <xf numFmtId="0" fontId="82" fillId="33" borderId="44" xfId="0" applyFont="1" applyFill="1" applyBorder="1" applyAlignment="1">
      <alignment horizontal="center" vertical="top" wrapText="1"/>
    </xf>
    <xf numFmtId="0" fontId="82" fillId="33" borderId="45" xfId="0" applyFont="1" applyFill="1" applyBorder="1" applyAlignment="1">
      <alignment horizontal="center" vertical="top" wrapText="1"/>
    </xf>
    <xf numFmtId="0" fontId="82" fillId="33" borderId="46" xfId="0" applyFont="1" applyFill="1" applyBorder="1" applyAlignment="1">
      <alignment horizontal="center" vertical="top" wrapText="1"/>
    </xf>
    <xf numFmtId="49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shrinkToFit="1"/>
    </xf>
    <xf numFmtId="0" fontId="75" fillId="0" borderId="35" xfId="0" applyNumberFormat="1" applyFont="1" applyBorder="1" applyAlignment="1">
      <alignment horizontal="center" vertical="center" wrapText="1"/>
    </xf>
    <xf numFmtId="49" fontId="75" fillId="0" borderId="29" xfId="0" applyNumberFormat="1" applyFont="1" applyBorder="1" applyAlignment="1">
      <alignment horizontal="center" vertical="center" wrapText="1"/>
    </xf>
    <xf numFmtId="0" fontId="75" fillId="0" borderId="29" xfId="0" applyNumberFormat="1" applyFont="1" applyBorder="1" applyAlignment="1">
      <alignment horizontal="center" vertical="center" wrapText="1"/>
    </xf>
    <xf numFmtId="0" fontId="75" fillId="0" borderId="29" xfId="0" applyNumberFormat="1" applyFont="1" applyBorder="1" applyAlignment="1">
      <alignment horizontal="center" vertical="center" shrinkToFit="1"/>
    </xf>
    <xf numFmtId="0" fontId="75" fillId="0" borderId="3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628650</xdr:colOff>
      <xdr:row>55</xdr:row>
      <xdr:rowOff>190500</xdr:rowOff>
    </xdr:to>
    <xdr:pic>
      <xdr:nvPicPr>
        <xdr:cNvPr id="1" name="Imagem 4" descr="LOGO JCRGS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D1">
      <selection activeCell="M20" sqref="M20"/>
    </sheetView>
  </sheetViews>
  <sheetFormatPr defaultColWidth="11.421875" defaultRowHeight="12.75"/>
  <cols>
    <col min="1" max="5" width="11.421875" style="0" customWidth="1"/>
    <col min="6" max="6" width="6.7109375" style="4" customWidth="1"/>
    <col min="7" max="7" width="11.421875" style="4" hidden="1" customWidth="1"/>
    <col min="8" max="8" width="6.140625" style="4" hidden="1" customWidth="1"/>
    <col min="9" max="9" width="11.421875" style="4" customWidth="1"/>
    <col min="10" max="10" width="18.57421875" style="4" hidden="1" customWidth="1"/>
    <col min="11" max="11" width="11.421875" style="4" customWidth="1"/>
    <col min="12" max="16384" width="11.421875" style="4" customWidth="1"/>
  </cols>
  <sheetData>
    <row r="1" spans="1:14" ht="12.75">
      <c r="A1" s="117" t="s">
        <v>168</v>
      </c>
      <c r="B1" s="118"/>
      <c r="C1" s="118"/>
      <c r="D1" s="118"/>
      <c r="E1" s="119"/>
      <c r="G1" s="85" t="s">
        <v>158</v>
      </c>
      <c r="I1" s="18" t="s">
        <v>29</v>
      </c>
      <c r="J1" s="86" t="s">
        <v>160</v>
      </c>
      <c r="K1" s="18" t="s">
        <v>30</v>
      </c>
      <c r="L1" s="18" t="s">
        <v>43</v>
      </c>
      <c r="M1" s="87" t="s">
        <v>167</v>
      </c>
      <c r="N1" s="90"/>
    </row>
    <row r="2" spans="1:14" ht="12.75">
      <c r="A2" s="111" t="s">
        <v>169</v>
      </c>
      <c r="B2" s="111" t="s">
        <v>170</v>
      </c>
      <c r="C2" s="111" t="s">
        <v>171</v>
      </c>
      <c r="D2" s="111" t="s">
        <v>172</v>
      </c>
      <c r="E2" s="111" t="s">
        <v>173</v>
      </c>
      <c r="G2" s="85" t="s">
        <v>159</v>
      </c>
      <c r="I2" s="16" t="s">
        <v>31</v>
      </c>
      <c r="J2" s="70" t="e">
        <f>_XLL.REDOND.MULT(G3,0.1)</f>
        <v>#VALUE!</v>
      </c>
      <c r="K2" s="70"/>
      <c r="L2" s="19"/>
      <c r="M2" s="16"/>
      <c r="N2" s="91"/>
    </row>
    <row r="3" spans="1:14" ht="21">
      <c r="A3" s="111">
        <v>4</v>
      </c>
      <c r="B3" s="112" t="s">
        <v>174</v>
      </c>
      <c r="C3" s="113" t="s">
        <v>175</v>
      </c>
      <c r="D3" s="113" t="s">
        <v>176</v>
      </c>
      <c r="E3" s="113" t="s">
        <v>176</v>
      </c>
      <c r="G3" s="82" t="e">
        <f>C3*D4/2</f>
        <v>#VALUE!</v>
      </c>
      <c r="I3" s="92" t="s">
        <v>32</v>
      </c>
      <c r="J3" s="93" t="e">
        <f>_XLL.REDOND.MULT(G8,0.1)</f>
        <v>#VALUE!</v>
      </c>
      <c r="K3" s="93"/>
      <c r="L3" s="94"/>
      <c r="M3" s="92"/>
      <c r="N3" s="91"/>
    </row>
    <row r="4" spans="1:14" ht="21">
      <c r="A4" s="111">
        <v>7</v>
      </c>
      <c r="B4" s="112" t="s">
        <v>177</v>
      </c>
      <c r="C4" s="113" t="s">
        <v>178</v>
      </c>
      <c r="D4" s="113" t="s">
        <v>179</v>
      </c>
      <c r="E4" s="113" t="s">
        <v>175</v>
      </c>
      <c r="G4" s="82"/>
      <c r="I4" s="16" t="s">
        <v>33</v>
      </c>
      <c r="J4" s="70" t="e">
        <f>_XLL.REDOND.MULT(G13,0.1)</f>
        <v>#VALUE!</v>
      </c>
      <c r="K4" s="70"/>
      <c r="L4" s="19"/>
      <c r="M4" s="16">
        <v>7</v>
      </c>
      <c r="N4" s="91"/>
    </row>
    <row r="5" spans="1:14" ht="31.5">
      <c r="A5" s="111">
        <v>6</v>
      </c>
      <c r="B5" s="112" t="s">
        <v>180</v>
      </c>
      <c r="C5" s="113" t="s">
        <v>178</v>
      </c>
      <c r="D5" s="113" t="s">
        <v>178</v>
      </c>
      <c r="E5" s="113" t="s">
        <v>181</v>
      </c>
      <c r="G5" s="82"/>
      <c r="I5" s="92" t="s">
        <v>34</v>
      </c>
      <c r="J5" s="93" t="e">
        <f>_XLL.REDOND.MULT(G18,0.1)</f>
        <v>#VALUE!</v>
      </c>
      <c r="K5" s="93"/>
      <c r="L5" s="94"/>
      <c r="M5" s="92"/>
      <c r="N5" s="91"/>
    </row>
    <row r="6" spans="1:14" ht="12.75">
      <c r="A6" s="117" t="s">
        <v>182</v>
      </c>
      <c r="B6" s="118"/>
      <c r="C6" s="118"/>
      <c r="D6" s="118"/>
      <c r="E6" s="119"/>
      <c r="G6" s="82"/>
      <c r="I6" s="16" t="s">
        <v>35</v>
      </c>
      <c r="J6" s="72" t="e">
        <f>_XLL.REDOND.MULT(G23,0.1)</f>
        <v>#VALUE!</v>
      </c>
      <c r="K6" s="72"/>
      <c r="L6" s="19"/>
      <c r="M6" s="16">
        <v>2</v>
      </c>
      <c r="N6" s="91"/>
    </row>
    <row r="7" spans="1:16" ht="12.75" customHeight="1">
      <c r="A7" s="111" t="s">
        <v>169</v>
      </c>
      <c r="B7" s="111" t="s">
        <v>170</v>
      </c>
      <c r="C7" s="111" t="s">
        <v>171</v>
      </c>
      <c r="D7" s="111" t="s">
        <v>172</v>
      </c>
      <c r="E7" s="111" t="s">
        <v>173</v>
      </c>
      <c r="G7" s="82"/>
      <c r="I7" s="92" t="s">
        <v>36</v>
      </c>
      <c r="J7" s="93" t="e">
        <f>_XLL.REDOND.MULT(G28,0.1)</f>
        <v>#VALUE!</v>
      </c>
      <c r="K7" s="93"/>
      <c r="L7" s="94"/>
      <c r="M7" s="92"/>
      <c r="N7" s="91"/>
      <c r="O7" s="6"/>
      <c r="P7" s="6"/>
    </row>
    <row r="8" spans="1:16" ht="12.75" customHeight="1">
      <c r="A8" s="111">
        <v>6</v>
      </c>
      <c r="B8" s="112" t="s">
        <v>183</v>
      </c>
      <c r="C8" s="113" t="s">
        <v>184</v>
      </c>
      <c r="D8" s="113" t="s">
        <v>175</v>
      </c>
      <c r="E8" s="113" t="s">
        <v>185</v>
      </c>
      <c r="G8" s="82" t="e">
        <f>C8*D9/2</f>
        <v>#VALUE!</v>
      </c>
      <c r="I8" s="16" t="s">
        <v>37</v>
      </c>
      <c r="J8" s="72" t="e">
        <f>_XLL.REDOND.MULT(G33,0.1)</f>
        <v>#VALUE!</v>
      </c>
      <c r="K8" s="72"/>
      <c r="L8" s="19"/>
      <c r="M8" s="16">
        <v>1</v>
      </c>
      <c r="N8" s="91"/>
      <c r="O8" s="7"/>
      <c r="P8" s="7"/>
    </row>
    <row r="9" spans="1:16" ht="21">
      <c r="A9" s="111">
        <v>5</v>
      </c>
      <c r="B9" s="112" t="s">
        <v>186</v>
      </c>
      <c r="C9" s="113" t="s">
        <v>178</v>
      </c>
      <c r="D9" s="113" t="s">
        <v>187</v>
      </c>
      <c r="E9" s="113" t="s">
        <v>187</v>
      </c>
      <c r="G9" s="82"/>
      <c r="I9" s="92" t="s">
        <v>38</v>
      </c>
      <c r="J9" s="93" t="e">
        <f>_XLL.REDOND.MULT(G38,0.1)</f>
        <v>#VALUE!</v>
      </c>
      <c r="K9" s="93"/>
      <c r="L9" s="94"/>
      <c r="M9" s="92"/>
      <c r="N9" s="91"/>
      <c r="O9" s="88"/>
      <c r="P9" s="8"/>
    </row>
    <row r="10" spans="1:16" ht="21">
      <c r="A10" s="111">
        <v>2</v>
      </c>
      <c r="B10" s="112" t="s">
        <v>188</v>
      </c>
      <c r="C10" s="113" t="s">
        <v>178</v>
      </c>
      <c r="D10" s="113" t="s">
        <v>178</v>
      </c>
      <c r="E10" s="113" t="s">
        <v>189</v>
      </c>
      <c r="G10" s="82"/>
      <c r="I10" s="16" t="s">
        <v>39</v>
      </c>
      <c r="J10" s="72" t="e">
        <f>_XLL.REDOND.MULT(G43,0.1)</f>
        <v>#VALUE!</v>
      </c>
      <c r="K10" s="72"/>
      <c r="L10" s="19"/>
      <c r="M10" s="16"/>
      <c r="N10" s="91"/>
      <c r="O10" s="89"/>
      <c r="P10" s="10"/>
    </row>
    <row r="11" spans="1:16" ht="14.25">
      <c r="A11" s="117" t="s">
        <v>190</v>
      </c>
      <c r="B11" s="118"/>
      <c r="C11" s="118"/>
      <c r="D11" s="118"/>
      <c r="E11" s="119"/>
      <c r="G11" s="82"/>
      <c r="I11" s="92" t="s">
        <v>40</v>
      </c>
      <c r="J11" s="93" t="e">
        <f>_XLL.REDOND.MULT(G48,0.1)</f>
        <v>#VALUE!</v>
      </c>
      <c r="K11" s="93"/>
      <c r="L11" s="94"/>
      <c r="M11" s="92"/>
      <c r="N11" s="91"/>
      <c r="O11" s="14"/>
      <c r="P11" s="9"/>
    </row>
    <row r="12" spans="1:16" ht="14.25">
      <c r="A12" s="111" t="s">
        <v>169</v>
      </c>
      <c r="B12" s="111" t="s">
        <v>170</v>
      </c>
      <c r="C12" s="111" t="s">
        <v>171</v>
      </c>
      <c r="D12" s="111" t="s">
        <v>172</v>
      </c>
      <c r="E12" s="111" t="s">
        <v>173</v>
      </c>
      <c r="G12" s="82"/>
      <c r="I12" s="16" t="s">
        <v>41</v>
      </c>
      <c r="J12" s="72" t="e">
        <f>_XLL.REDOND.MULT(G53,0.1)</f>
        <v>#VALUE!</v>
      </c>
      <c r="K12" s="72"/>
      <c r="L12" s="19"/>
      <c r="M12" s="16">
        <v>1</v>
      </c>
      <c r="N12" s="91"/>
      <c r="O12" s="14"/>
      <c r="P12" s="9"/>
    </row>
    <row r="13" spans="1:16" ht="21">
      <c r="A13" s="111">
        <v>5</v>
      </c>
      <c r="B13" s="112" t="s">
        <v>191</v>
      </c>
      <c r="C13" s="113" t="s">
        <v>175</v>
      </c>
      <c r="D13" s="113" t="s">
        <v>192</v>
      </c>
      <c r="E13" s="113" t="s">
        <v>192</v>
      </c>
      <c r="G13" s="82" t="e">
        <f>C13*D14/2</f>
        <v>#VALUE!</v>
      </c>
      <c r="I13" s="92" t="s">
        <v>42</v>
      </c>
      <c r="J13" s="93" t="e">
        <f>_XLL.REDOND.MULT(G58,0.1)</f>
        <v>#VALUE!</v>
      </c>
      <c r="K13" s="93"/>
      <c r="L13" s="94"/>
      <c r="M13" s="92"/>
      <c r="N13" s="91"/>
      <c r="O13" s="14"/>
      <c r="P13" s="9"/>
    </row>
    <row r="14" spans="1:16" ht="21">
      <c r="A14" s="111">
        <v>6</v>
      </c>
      <c r="B14" s="112" t="s">
        <v>193</v>
      </c>
      <c r="C14" s="113" t="s">
        <v>178</v>
      </c>
      <c r="D14" s="113" t="s">
        <v>194</v>
      </c>
      <c r="E14" s="113" t="s">
        <v>195</v>
      </c>
      <c r="G14" s="82"/>
      <c r="I14" s="17" t="s">
        <v>44</v>
      </c>
      <c r="J14" s="72" t="e">
        <f>_XLL.REDOND.MULT(G63,0.1)</f>
        <v>#VALUE!</v>
      </c>
      <c r="K14" s="72"/>
      <c r="L14" s="21"/>
      <c r="M14" s="17"/>
      <c r="N14" s="91"/>
      <c r="O14" s="14"/>
      <c r="P14" s="9"/>
    </row>
    <row r="15" spans="1:16" ht="21">
      <c r="A15" s="111">
        <v>1</v>
      </c>
      <c r="B15" s="112" t="s">
        <v>196</v>
      </c>
      <c r="C15" s="113" t="s">
        <v>178</v>
      </c>
      <c r="D15" s="113" t="s">
        <v>178</v>
      </c>
      <c r="E15" s="113" t="s">
        <v>197</v>
      </c>
      <c r="G15" s="82"/>
      <c r="I15" s="92" t="s">
        <v>45</v>
      </c>
      <c r="J15" s="93">
        <f>_XLL.REDOND.MULT(G68,0.1)</f>
        <v>0</v>
      </c>
      <c r="K15" s="93"/>
      <c r="L15" s="94"/>
      <c r="M15" s="92"/>
      <c r="N15" s="91"/>
      <c r="O15" s="14"/>
      <c r="P15" s="9"/>
    </row>
    <row r="16" spans="1:16" ht="14.25">
      <c r="A16" s="117" t="s">
        <v>198</v>
      </c>
      <c r="B16" s="118"/>
      <c r="C16" s="118"/>
      <c r="D16" s="118"/>
      <c r="E16" s="119"/>
      <c r="G16" s="82"/>
      <c r="I16" s="17" t="s">
        <v>46</v>
      </c>
      <c r="J16" s="72">
        <f>_XLL.REDOND.MULT(G73,0.1)</f>
        <v>0</v>
      </c>
      <c r="K16" s="72"/>
      <c r="L16" s="21"/>
      <c r="M16" s="17"/>
      <c r="N16" s="91"/>
      <c r="O16" s="14"/>
      <c r="P16" s="9"/>
    </row>
    <row r="17" spans="1:16" ht="14.25">
      <c r="A17" s="111" t="s">
        <v>169</v>
      </c>
      <c r="B17" s="111" t="s">
        <v>170</v>
      </c>
      <c r="C17" s="111" t="s">
        <v>171</v>
      </c>
      <c r="D17" s="111" t="s">
        <v>172</v>
      </c>
      <c r="E17" s="111" t="s">
        <v>173</v>
      </c>
      <c r="G17" s="82"/>
      <c r="M17" s="14"/>
      <c r="N17" s="9"/>
      <c r="O17" s="11"/>
      <c r="P17" s="9"/>
    </row>
    <row r="18" spans="1:16" ht="21">
      <c r="A18" s="111">
        <v>7</v>
      </c>
      <c r="B18" s="112" t="s">
        <v>199</v>
      </c>
      <c r="C18" s="113" t="s">
        <v>200</v>
      </c>
      <c r="D18" s="113" t="s">
        <v>201</v>
      </c>
      <c r="E18" s="113" t="s">
        <v>184</v>
      </c>
      <c r="G18" s="82" t="e">
        <f>C18*D19/2</f>
        <v>#VALUE!</v>
      </c>
      <c r="M18" s="14"/>
      <c r="N18" s="9"/>
      <c r="O18" s="11"/>
      <c r="P18" s="9"/>
    </row>
    <row r="19" spans="1:16" ht="21">
      <c r="A19" s="111">
        <v>1</v>
      </c>
      <c r="B19" s="112" t="s">
        <v>202</v>
      </c>
      <c r="C19" s="113" t="s">
        <v>178</v>
      </c>
      <c r="D19" s="113" t="s">
        <v>185</v>
      </c>
      <c r="E19" s="113" t="s">
        <v>192</v>
      </c>
      <c r="G19" s="82"/>
      <c r="M19" s="14"/>
      <c r="N19" s="9"/>
      <c r="O19" s="11"/>
      <c r="P19" s="9"/>
    </row>
    <row r="20" spans="1:16" ht="31.5">
      <c r="A20" s="111">
        <v>6</v>
      </c>
      <c r="B20" s="112" t="s">
        <v>203</v>
      </c>
      <c r="C20" s="113" t="s">
        <v>178</v>
      </c>
      <c r="D20" s="113" t="s">
        <v>178</v>
      </c>
      <c r="E20" s="113" t="s">
        <v>179</v>
      </c>
      <c r="G20" s="82"/>
      <c r="M20" s="15"/>
      <c r="N20" s="12"/>
      <c r="O20" s="13"/>
      <c r="P20" s="12"/>
    </row>
    <row r="21" spans="1:7" ht="12.75">
      <c r="A21" s="117" t="s">
        <v>204</v>
      </c>
      <c r="B21" s="118"/>
      <c r="C21" s="118"/>
      <c r="D21" s="118"/>
      <c r="E21" s="119"/>
      <c r="G21" s="82"/>
    </row>
    <row r="22" spans="1:7" ht="12.75">
      <c r="A22" s="111" t="s">
        <v>169</v>
      </c>
      <c r="B22" s="111" t="s">
        <v>170</v>
      </c>
      <c r="C22" s="111" t="s">
        <v>171</v>
      </c>
      <c r="D22" s="111" t="s">
        <v>172</v>
      </c>
      <c r="E22" s="111" t="s">
        <v>173</v>
      </c>
      <c r="G22" s="82"/>
    </row>
    <row r="23" spans="1:7" ht="31.5">
      <c r="A23" s="111">
        <v>5</v>
      </c>
      <c r="B23" s="112" t="s">
        <v>205</v>
      </c>
      <c r="C23" s="113" t="s">
        <v>179</v>
      </c>
      <c r="D23" s="113" t="s">
        <v>206</v>
      </c>
      <c r="E23" s="113" t="s">
        <v>192</v>
      </c>
      <c r="G23" s="82" t="e">
        <f>C23*D24/2</f>
        <v>#VALUE!</v>
      </c>
    </row>
    <row r="24" spans="1:7" ht="21">
      <c r="A24" s="111">
        <v>3</v>
      </c>
      <c r="B24" s="112" t="s">
        <v>207</v>
      </c>
      <c r="C24" s="113" t="s">
        <v>178</v>
      </c>
      <c r="D24" s="113" t="s">
        <v>181</v>
      </c>
      <c r="E24" s="113" t="s">
        <v>179</v>
      </c>
      <c r="G24" s="82"/>
    </row>
    <row r="25" spans="1:7" ht="21">
      <c r="A25" s="111">
        <v>7</v>
      </c>
      <c r="B25" s="112" t="s">
        <v>208</v>
      </c>
      <c r="C25" s="113" t="s">
        <v>178</v>
      </c>
      <c r="D25" s="113" t="s">
        <v>178</v>
      </c>
      <c r="E25" s="113" t="s">
        <v>195</v>
      </c>
      <c r="G25" s="82"/>
    </row>
    <row r="26" spans="1:7" ht="12.75">
      <c r="A26" s="117" t="s">
        <v>209</v>
      </c>
      <c r="B26" s="118"/>
      <c r="C26" s="118"/>
      <c r="D26" s="118"/>
      <c r="E26" s="119"/>
      <c r="G26" s="82"/>
    </row>
    <row r="27" spans="1:7" ht="12.75">
      <c r="A27" s="111" t="s">
        <v>169</v>
      </c>
      <c r="B27" s="111" t="s">
        <v>170</v>
      </c>
      <c r="C27" s="111" t="s">
        <v>171</v>
      </c>
      <c r="D27" s="111" t="s">
        <v>172</v>
      </c>
      <c r="E27" s="111" t="s">
        <v>173</v>
      </c>
      <c r="G27" s="82"/>
    </row>
    <row r="28" spans="1:7" ht="31.5">
      <c r="A28" s="111">
        <v>3</v>
      </c>
      <c r="B28" s="112" t="s">
        <v>210</v>
      </c>
      <c r="C28" s="113" t="s">
        <v>211</v>
      </c>
      <c r="D28" s="113" t="s">
        <v>184</v>
      </c>
      <c r="E28" s="113" t="s">
        <v>212</v>
      </c>
      <c r="G28" s="82" t="e">
        <f>C28*D29/2</f>
        <v>#VALUE!</v>
      </c>
    </row>
    <row r="29" spans="1:7" ht="21">
      <c r="A29" s="111">
        <v>7</v>
      </c>
      <c r="B29" s="112" t="s">
        <v>213</v>
      </c>
      <c r="C29" s="113" t="s">
        <v>178</v>
      </c>
      <c r="D29" s="113" t="s">
        <v>181</v>
      </c>
      <c r="E29" s="113" t="s">
        <v>185</v>
      </c>
      <c r="G29" s="82"/>
    </row>
    <row r="30" spans="1:7" ht="31.5">
      <c r="A30" s="111">
        <v>6</v>
      </c>
      <c r="B30" s="112" t="s">
        <v>214</v>
      </c>
      <c r="C30" s="113" t="s">
        <v>178</v>
      </c>
      <c r="D30" s="113" t="s">
        <v>178</v>
      </c>
      <c r="E30" s="113" t="s">
        <v>215</v>
      </c>
      <c r="G30" s="82"/>
    </row>
    <row r="31" spans="1:7" ht="12.75">
      <c r="A31" s="117" t="s">
        <v>216</v>
      </c>
      <c r="B31" s="118"/>
      <c r="C31" s="118"/>
      <c r="D31" s="118"/>
      <c r="E31" s="119"/>
      <c r="G31" s="82"/>
    </row>
    <row r="32" spans="1:16" ht="12.75">
      <c r="A32" s="111" t="s">
        <v>169</v>
      </c>
      <c r="B32" s="111" t="s">
        <v>170</v>
      </c>
      <c r="C32" s="111" t="s">
        <v>171</v>
      </c>
      <c r="D32" s="111" t="s">
        <v>172</v>
      </c>
      <c r="E32" s="111" t="s">
        <v>173</v>
      </c>
      <c r="G32" s="82"/>
      <c r="L32" s="74"/>
      <c r="M32" s="74"/>
      <c r="N32" s="74"/>
      <c r="O32" s="74"/>
      <c r="P32" s="74"/>
    </row>
    <row r="33" spans="1:16" ht="15" customHeight="1">
      <c r="A33" s="111">
        <v>5</v>
      </c>
      <c r="B33" s="112" t="s">
        <v>217</v>
      </c>
      <c r="C33" s="113" t="s">
        <v>218</v>
      </c>
      <c r="D33" s="113" t="s">
        <v>219</v>
      </c>
      <c r="E33" s="113" t="s">
        <v>181</v>
      </c>
      <c r="G33" s="82" t="e">
        <f>C33*D34/2</f>
        <v>#VALUE!</v>
      </c>
      <c r="L33" s="74"/>
      <c r="M33" s="74"/>
      <c r="N33" s="74"/>
      <c r="O33" s="74"/>
      <c r="P33" s="74"/>
    </row>
    <row r="34" spans="1:16" ht="31.5">
      <c r="A34" s="111">
        <v>2</v>
      </c>
      <c r="B34" s="112" t="s">
        <v>220</v>
      </c>
      <c r="C34" s="113" t="s">
        <v>178</v>
      </c>
      <c r="D34" s="113" t="s">
        <v>221</v>
      </c>
      <c r="E34" s="113" t="s">
        <v>222</v>
      </c>
      <c r="G34" s="82"/>
      <c r="L34" s="74"/>
      <c r="M34" s="74"/>
      <c r="N34" s="74"/>
      <c r="O34" s="74"/>
      <c r="P34" s="74"/>
    </row>
    <row r="35" spans="1:16" ht="21">
      <c r="A35" s="111">
        <v>4</v>
      </c>
      <c r="B35" s="112" t="s">
        <v>223</v>
      </c>
      <c r="C35" s="113" t="s">
        <v>178</v>
      </c>
      <c r="D35" s="113" t="s">
        <v>178</v>
      </c>
      <c r="E35" s="113" t="s">
        <v>224</v>
      </c>
      <c r="G35" s="82"/>
      <c r="L35" s="74"/>
      <c r="M35" s="74"/>
      <c r="N35" s="74"/>
      <c r="O35" s="74"/>
      <c r="P35" s="74"/>
    </row>
    <row r="36" spans="1:36" s="71" customFormat="1" ht="12.75">
      <c r="A36" s="117" t="s">
        <v>225</v>
      </c>
      <c r="B36" s="118"/>
      <c r="C36" s="118"/>
      <c r="D36" s="118"/>
      <c r="E36" s="119"/>
      <c r="F36" s="74"/>
      <c r="G36" s="8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11" t="s">
        <v>169</v>
      </c>
      <c r="B37" s="111" t="s">
        <v>170</v>
      </c>
      <c r="C37" s="111" t="s">
        <v>171</v>
      </c>
      <c r="D37" s="111" t="s">
        <v>172</v>
      </c>
      <c r="E37" s="111" t="s">
        <v>173</v>
      </c>
      <c r="F37" s="74"/>
      <c r="G37" s="8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1.5">
      <c r="A38" s="111">
        <v>4</v>
      </c>
      <c r="B38" s="112" t="s">
        <v>226</v>
      </c>
      <c r="C38" s="113" t="s">
        <v>185</v>
      </c>
      <c r="D38" s="113" t="s">
        <v>206</v>
      </c>
      <c r="E38" s="113" t="s">
        <v>176</v>
      </c>
      <c r="F38" s="74"/>
      <c r="G38" s="83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11">
        <v>6</v>
      </c>
      <c r="B39" s="112" t="s">
        <v>227</v>
      </c>
      <c r="C39" s="113" t="s">
        <v>178</v>
      </c>
      <c r="D39" s="113" t="s">
        <v>181</v>
      </c>
      <c r="E39" s="113" t="s">
        <v>185</v>
      </c>
      <c r="F39" s="74"/>
      <c r="G39" s="8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1">
      <c r="A40" s="111">
        <v>7</v>
      </c>
      <c r="B40" s="112" t="s">
        <v>228</v>
      </c>
      <c r="C40" s="113" t="s">
        <v>178</v>
      </c>
      <c r="D40" s="113" t="s">
        <v>178</v>
      </c>
      <c r="E40" s="113" t="s">
        <v>222</v>
      </c>
      <c r="F40" s="74"/>
      <c r="G40" s="8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17" t="s">
        <v>229</v>
      </c>
      <c r="B41" s="118"/>
      <c r="C41" s="118"/>
      <c r="D41" s="118"/>
      <c r="E41" s="119"/>
      <c r="F41" s="74"/>
      <c r="G41" s="8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11" t="s">
        <v>169</v>
      </c>
      <c r="B42" s="111" t="s">
        <v>170</v>
      </c>
      <c r="C42" s="111" t="s">
        <v>171</v>
      </c>
      <c r="D42" s="111" t="s">
        <v>172</v>
      </c>
      <c r="E42" s="111" t="s">
        <v>173</v>
      </c>
      <c r="F42" s="74"/>
      <c r="G42" s="8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1">
      <c r="A43" s="111">
        <v>2</v>
      </c>
      <c r="B43" s="112" t="s">
        <v>230</v>
      </c>
      <c r="C43" s="113" t="s">
        <v>231</v>
      </c>
      <c r="D43" s="113" t="s">
        <v>195</v>
      </c>
      <c r="E43" s="113" t="s">
        <v>212</v>
      </c>
      <c r="F43" s="74"/>
      <c r="G43" s="83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1">
      <c r="A44" s="111">
        <v>8</v>
      </c>
      <c r="B44" s="112" t="s">
        <v>232</v>
      </c>
      <c r="C44" s="113" t="s">
        <v>178</v>
      </c>
      <c r="D44" s="113" t="s">
        <v>233</v>
      </c>
      <c r="E44" s="113" t="s">
        <v>234</v>
      </c>
      <c r="F44" s="74"/>
      <c r="G44" s="83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1">
      <c r="A45" s="111">
        <v>6</v>
      </c>
      <c r="B45" s="112" t="s">
        <v>235</v>
      </c>
      <c r="C45" s="113" t="s">
        <v>178</v>
      </c>
      <c r="D45" s="113" t="s">
        <v>178</v>
      </c>
      <c r="E45" s="113" t="s">
        <v>195</v>
      </c>
      <c r="F45" s="74"/>
      <c r="G45" s="83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17" t="s">
        <v>236</v>
      </c>
      <c r="B46" s="118"/>
      <c r="C46" s="118"/>
      <c r="D46" s="118"/>
      <c r="E46" s="119"/>
      <c r="F46" s="74"/>
      <c r="G46" s="8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11" t="s">
        <v>169</v>
      </c>
      <c r="B47" s="111" t="s">
        <v>170</v>
      </c>
      <c r="C47" s="111" t="s">
        <v>171</v>
      </c>
      <c r="D47" s="111" t="s">
        <v>172</v>
      </c>
      <c r="E47" s="111" t="s">
        <v>173</v>
      </c>
      <c r="F47" s="74"/>
      <c r="G47" s="8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1">
      <c r="A48" s="111">
        <v>8</v>
      </c>
      <c r="B48" s="112" t="s">
        <v>237</v>
      </c>
      <c r="C48" s="113" t="s">
        <v>195</v>
      </c>
      <c r="D48" s="113" t="s">
        <v>175</v>
      </c>
      <c r="E48" s="113" t="s">
        <v>175</v>
      </c>
      <c r="F48" s="74"/>
      <c r="G48" s="83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1">
      <c r="A49" s="111">
        <v>2</v>
      </c>
      <c r="B49" s="112" t="s">
        <v>238</v>
      </c>
      <c r="C49" s="113" t="s">
        <v>178</v>
      </c>
      <c r="D49" s="113" t="s">
        <v>239</v>
      </c>
      <c r="E49" s="113" t="s">
        <v>185</v>
      </c>
      <c r="F49" s="74"/>
      <c r="G49" s="83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1">
      <c r="A50" s="111">
        <v>3</v>
      </c>
      <c r="B50" s="112" t="s">
        <v>240</v>
      </c>
      <c r="C50" s="113" t="s">
        <v>178</v>
      </c>
      <c r="D50" s="113" t="s">
        <v>178</v>
      </c>
      <c r="E50" s="113" t="s">
        <v>195</v>
      </c>
      <c r="F50" s="74"/>
      <c r="G50" s="8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17" t="s">
        <v>241</v>
      </c>
      <c r="B51" s="118"/>
      <c r="C51" s="118"/>
      <c r="D51" s="118"/>
      <c r="E51" s="119"/>
      <c r="F51" s="74"/>
      <c r="G51" s="8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11" t="s">
        <v>169</v>
      </c>
      <c r="B52" s="111" t="s">
        <v>170</v>
      </c>
      <c r="C52" s="111" t="s">
        <v>171</v>
      </c>
      <c r="D52" s="111" t="s">
        <v>172</v>
      </c>
      <c r="E52" s="111" t="s">
        <v>173</v>
      </c>
      <c r="F52" s="74"/>
      <c r="G52" s="8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1">
      <c r="A53" s="111">
        <v>2</v>
      </c>
      <c r="B53" s="112" t="s">
        <v>242</v>
      </c>
      <c r="C53" s="113" t="s">
        <v>243</v>
      </c>
      <c r="D53" s="113" t="s">
        <v>179</v>
      </c>
      <c r="E53" s="113" t="s">
        <v>175</v>
      </c>
      <c r="F53" s="74"/>
      <c r="G53" s="83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1">
      <c r="A54" s="111">
        <v>7</v>
      </c>
      <c r="B54" s="112" t="s">
        <v>244</v>
      </c>
      <c r="C54" s="113" t="s">
        <v>178</v>
      </c>
      <c r="D54" s="113" t="s">
        <v>175</v>
      </c>
      <c r="E54" s="113" t="s">
        <v>175</v>
      </c>
      <c r="F54" s="74"/>
      <c r="G54" s="8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1">
      <c r="A55" s="111">
        <v>4</v>
      </c>
      <c r="B55" s="112" t="s">
        <v>245</v>
      </c>
      <c r="C55" s="113" t="s">
        <v>178</v>
      </c>
      <c r="D55" s="113" t="s">
        <v>178</v>
      </c>
      <c r="E55" s="113" t="s">
        <v>179</v>
      </c>
      <c r="F55" s="74"/>
      <c r="G55" s="8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17" t="s">
        <v>246</v>
      </c>
      <c r="B56" s="118"/>
      <c r="C56" s="118"/>
      <c r="D56" s="118"/>
      <c r="E56" s="119"/>
      <c r="F56" s="74"/>
      <c r="G56" s="8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11" t="s">
        <v>169</v>
      </c>
      <c r="B57" s="111" t="s">
        <v>170</v>
      </c>
      <c r="C57" s="111" t="s">
        <v>171</v>
      </c>
      <c r="D57" s="111" t="s">
        <v>172</v>
      </c>
      <c r="E57" s="111" t="s">
        <v>173</v>
      </c>
      <c r="F57" s="74"/>
      <c r="G57" s="8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1">
      <c r="A58" s="111">
        <v>4</v>
      </c>
      <c r="B58" s="112" t="s">
        <v>247</v>
      </c>
      <c r="C58" s="113" t="s">
        <v>248</v>
      </c>
      <c r="D58" s="113" t="s">
        <v>195</v>
      </c>
      <c r="E58" s="113" t="s">
        <v>206</v>
      </c>
      <c r="F58" s="74"/>
      <c r="G58" s="83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1">
      <c r="A59" s="111">
        <v>6</v>
      </c>
      <c r="B59" s="112" t="s">
        <v>249</v>
      </c>
      <c r="C59" s="113" t="s">
        <v>178</v>
      </c>
      <c r="D59" s="113" t="s">
        <v>201</v>
      </c>
      <c r="E59" s="113" t="s">
        <v>212</v>
      </c>
      <c r="F59" s="74"/>
      <c r="G59" s="8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1">
      <c r="A60" s="111">
        <v>8</v>
      </c>
      <c r="B60" s="112" t="s">
        <v>250</v>
      </c>
      <c r="C60" s="113" t="s">
        <v>178</v>
      </c>
      <c r="D60" s="113" t="s">
        <v>178</v>
      </c>
      <c r="E60" s="113" t="s">
        <v>176</v>
      </c>
      <c r="F60" s="74"/>
      <c r="G60" s="83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117" t="s">
        <v>251</v>
      </c>
      <c r="B61" s="118"/>
      <c r="C61" s="118"/>
      <c r="D61" s="118"/>
      <c r="E61" s="119"/>
      <c r="F61" s="74"/>
      <c r="G61" s="8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114" t="s">
        <v>169</v>
      </c>
      <c r="B62" s="114" t="s">
        <v>170</v>
      </c>
      <c r="C62" s="114" t="s">
        <v>171</v>
      </c>
      <c r="D62" s="114" t="s">
        <v>172</v>
      </c>
      <c r="E62" s="114" t="s">
        <v>173</v>
      </c>
      <c r="F62" s="74"/>
      <c r="G62" s="8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114">
        <v>6</v>
      </c>
      <c r="B63" s="115" t="s">
        <v>252</v>
      </c>
      <c r="C63" s="116" t="s">
        <v>175</v>
      </c>
      <c r="D63" s="116" t="s">
        <v>192</v>
      </c>
      <c r="E63" s="116" t="s">
        <v>176</v>
      </c>
      <c r="F63" s="74"/>
      <c r="G63" s="83" t="e">
        <f>C63*D64/2</f>
        <v>#VALUE!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31.5">
      <c r="A64" s="114">
        <v>1</v>
      </c>
      <c r="B64" s="115" t="s">
        <v>253</v>
      </c>
      <c r="C64" s="116" t="s">
        <v>178</v>
      </c>
      <c r="D64" s="116" t="s">
        <v>195</v>
      </c>
      <c r="E64" s="116" t="s">
        <v>212</v>
      </c>
      <c r="F64" s="74"/>
      <c r="G64" s="8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21">
      <c r="A65" s="114">
        <v>9</v>
      </c>
      <c r="B65" s="115" t="s">
        <v>254</v>
      </c>
      <c r="C65" s="116" t="s">
        <v>178</v>
      </c>
      <c r="D65" s="116" t="s">
        <v>178</v>
      </c>
      <c r="E65" s="116" t="s">
        <v>239</v>
      </c>
      <c r="F65" s="74"/>
      <c r="G65" s="8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3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3">
        <f>C68*D69/2</f>
        <v>0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3">
        <f>C73*D74/2</f>
        <v>0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3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3">
    <mergeCell ref="A1:E1"/>
    <mergeCell ref="A6:E6"/>
    <mergeCell ref="A11:E11"/>
    <mergeCell ref="A16:E16"/>
    <mergeCell ref="A21:E21"/>
    <mergeCell ref="A26:E26"/>
    <mergeCell ref="A61:E61"/>
    <mergeCell ref="A31:E31"/>
    <mergeCell ref="A36:E36"/>
    <mergeCell ref="A41:E41"/>
    <mergeCell ref="A46:E46"/>
    <mergeCell ref="A51:E51"/>
    <mergeCell ref="A56:E5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1:E16384"/>
    </sheetView>
  </sheetViews>
  <sheetFormatPr defaultColWidth="9.140625" defaultRowHeight="12.75"/>
  <cols>
    <col min="1" max="16384" width="11.421875" style="0" customWidth="1"/>
  </cols>
  <sheetData>
    <row r="1" spans="1:5" ht="12.75">
      <c r="A1" s="117" t="s">
        <v>168</v>
      </c>
      <c r="B1" s="118"/>
      <c r="C1" s="118"/>
      <c r="D1" s="118"/>
      <c r="E1" s="119"/>
    </row>
    <row r="2" spans="1:5" ht="12.75">
      <c r="A2" s="111" t="s">
        <v>169</v>
      </c>
      <c r="B2" s="111" t="s">
        <v>170</v>
      </c>
      <c r="C2" s="111" t="s">
        <v>171</v>
      </c>
      <c r="D2" s="111" t="s">
        <v>172</v>
      </c>
      <c r="E2" s="111" t="s">
        <v>173</v>
      </c>
    </row>
    <row r="3" spans="1:5" ht="21">
      <c r="A3" s="111">
        <v>4</v>
      </c>
      <c r="B3" s="112" t="s">
        <v>174</v>
      </c>
      <c r="C3" s="113" t="s">
        <v>175</v>
      </c>
      <c r="D3" s="113" t="s">
        <v>176</v>
      </c>
      <c r="E3" s="113" t="s">
        <v>176</v>
      </c>
    </row>
    <row r="4" spans="1:5" ht="21">
      <c r="A4" s="111">
        <v>7</v>
      </c>
      <c r="B4" s="112" t="s">
        <v>177</v>
      </c>
      <c r="C4" s="113" t="s">
        <v>178</v>
      </c>
      <c r="D4" s="113" t="s">
        <v>179</v>
      </c>
      <c r="E4" s="113" t="s">
        <v>175</v>
      </c>
    </row>
    <row r="5" spans="1:5" ht="31.5">
      <c r="A5" s="111">
        <v>6</v>
      </c>
      <c r="B5" s="112" t="s">
        <v>180</v>
      </c>
      <c r="C5" s="113" t="s">
        <v>178</v>
      </c>
      <c r="D5" s="113" t="s">
        <v>178</v>
      </c>
      <c r="E5" s="113" t="s">
        <v>181</v>
      </c>
    </row>
    <row r="6" spans="1:5" ht="12.75">
      <c r="A6" s="117" t="s">
        <v>182</v>
      </c>
      <c r="B6" s="118"/>
      <c r="C6" s="118"/>
      <c r="D6" s="118"/>
      <c r="E6" s="119"/>
    </row>
    <row r="7" spans="1:5" ht="12.75">
      <c r="A7" s="111" t="s">
        <v>169</v>
      </c>
      <c r="B7" s="111" t="s">
        <v>170</v>
      </c>
      <c r="C7" s="111" t="s">
        <v>171</v>
      </c>
      <c r="D7" s="111" t="s">
        <v>172</v>
      </c>
      <c r="E7" s="111" t="s">
        <v>173</v>
      </c>
    </row>
    <row r="8" spans="1:5" ht="21">
      <c r="A8" s="111">
        <v>6</v>
      </c>
      <c r="B8" s="112" t="s">
        <v>183</v>
      </c>
      <c r="C8" s="113" t="s">
        <v>184</v>
      </c>
      <c r="D8" s="113" t="s">
        <v>175</v>
      </c>
      <c r="E8" s="113" t="s">
        <v>185</v>
      </c>
    </row>
    <row r="9" spans="1:5" ht="21">
      <c r="A9" s="111">
        <v>5</v>
      </c>
      <c r="B9" s="112" t="s">
        <v>186</v>
      </c>
      <c r="C9" s="113" t="s">
        <v>178</v>
      </c>
      <c r="D9" s="113" t="s">
        <v>187</v>
      </c>
      <c r="E9" s="113" t="s">
        <v>187</v>
      </c>
    </row>
    <row r="10" spans="1:5" ht="21">
      <c r="A10" s="111">
        <v>2</v>
      </c>
      <c r="B10" s="112" t="s">
        <v>188</v>
      </c>
      <c r="C10" s="113" t="s">
        <v>178</v>
      </c>
      <c r="D10" s="113" t="s">
        <v>178</v>
      </c>
      <c r="E10" s="113" t="s">
        <v>189</v>
      </c>
    </row>
    <row r="11" spans="1:5" ht="12.75">
      <c r="A11" s="117" t="s">
        <v>190</v>
      </c>
      <c r="B11" s="118"/>
      <c r="C11" s="118"/>
      <c r="D11" s="118"/>
      <c r="E11" s="119"/>
    </row>
    <row r="12" spans="1:5" ht="12.75">
      <c r="A12" s="111" t="s">
        <v>169</v>
      </c>
      <c r="B12" s="111" t="s">
        <v>170</v>
      </c>
      <c r="C12" s="111" t="s">
        <v>171</v>
      </c>
      <c r="D12" s="111" t="s">
        <v>172</v>
      </c>
      <c r="E12" s="111" t="s">
        <v>173</v>
      </c>
    </row>
    <row r="13" spans="1:5" ht="21">
      <c r="A13" s="111">
        <v>5</v>
      </c>
      <c r="B13" s="112" t="s">
        <v>191</v>
      </c>
      <c r="C13" s="113" t="s">
        <v>175</v>
      </c>
      <c r="D13" s="113" t="s">
        <v>192</v>
      </c>
      <c r="E13" s="113" t="s">
        <v>192</v>
      </c>
    </row>
    <row r="14" spans="1:5" ht="21">
      <c r="A14" s="111">
        <v>6</v>
      </c>
      <c r="B14" s="112" t="s">
        <v>193</v>
      </c>
      <c r="C14" s="113" t="s">
        <v>178</v>
      </c>
      <c r="D14" s="113" t="s">
        <v>194</v>
      </c>
      <c r="E14" s="113" t="s">
        <v>195</v>
      </c>
    </row>
    <row r="15" spans="1:5" ht="21">
      <c r="A15" s="111">
        <v>1</v>
      </c>
      <c r="B15" s="112" t="s">
        <v>196</v>
      </c>
      <c r="C15" s="113" t="s">
        <v>178</v>
      </c>
      <c r="D15" s="113" t="s">
        <v>178</v>
      </c>
      <c r="E15" s="113" t="s">
        <v>197</v>
      </c>
    </row>
    <row r="16" spans="1:5" ht="12.75">
      <c r="A16" s="117" t="s">
        <v>198</v>
      </c>
      <c r="B16" s="118"/>
      <c r="C16" s="118"/>
      <c r="D16" s="118"/>
      <c r="E16" s="119"/>
    </row>
    <row r="17" spans="1:5" ht="12.75">
      <c r="A17" s="111" t="s">
        <v>169</v>
      </c>
      <c r="B17" s="111" t="s">
        <v>170</v>
      </c>
      <c r="C17" s="111" t="s">
        <v>171</v>
      </c>
      <c r="D17" s="111" t="s">
        <v>172</v>
      </c>
      <c r="E17" s="111" t="s">
        <v>173</v>
      </c>
    </row>
    <row r="18" spans="1:5" ht="21">
      <c r="A18" s="111">
        <v>7</v>
      </c>
      <c r="B18" s="112" t="s">
        <v>199</v>
      </c>
      <c r="C18" s="113" t="s">
        <v>200</v>
      </c>
      <c r="D18" s="113" t="s">
        <v>201</v>
      </c>
      <c r="E18" s="113" t="s">
        <v>184</v>
      </c>
    </row>
    <row r="19" spans="1:5" ht="21">
      <c r="A19" s="111">
        <v>1</v>
      </c>
      <c r="B19" s="112" t="s">
        <v>202</v>
      </c>
      <c r="C19" s="113" t="s">
        <v>178</v>
      </c>
      <c r="D19" s="113" t="s">
        <v>185</v>
      </c>
      <c r="E19" s="113" t="s">
        <v>192</v>
      </c>
    </row>
    <row r="20" spans="1:5" ht="31.5">
      <c r="A20" s="111">
        <v>6</v>
      </c>
      <c r="B20" s="112" t="s">
        <v>203</v>
      </c>
      <c r="C20" s="113" t="s">
        <v>178</v>
      </c>
      <c r="D20" s="113" t="s">
        <v>178</v>
      </c>
      <c r="E20" s="113" t="s">
        <v>179</v>
      </c>
    </row>
    <row r="21" spans="1:5" ht="12.75">
      <c r="A21" s="117" t="s">
        <v>204</v>
      </c>
      <c r="B21" s="118"/>
      <c r="C21" s="118"/>
      <c r="D21" s="118"/>
      <c r="E21" s="119"/>
    </row>
    <row r="22" spans="1:5" ht="12.75">
      <c r="A22" s="111" t="s">
        <v>169</v>
      </c>
      <c r="B22" s="111" t="s">
        <v>170</v>
      </c>
      <c r="C22" s="111" t="s">
        <v>171</v>
      </c>
      <c r="D22" s="111" t="s">
        <v>172</v>
      </c>
      <c r="E22" s="111" t="s">
        <v>173</v>
      </c>
    </row>
    <row r="23" spans="1:5" ht="31.5">
      <c r="A23" s="111">
        <v>5</v>
      </c>
      <c r="B23" s="112" t="s">
        <v>205</v>
      </c>
      <c r="C23" s="113" t="s">
        <v>179</v>
      </c>
      <c r="D23" s="113" t="s">
        <v>206</v>
      </c>
      <c r="E23" s="113" t="s">
        <v>192</v>
      </c>
    </row>
    <row r="24" spans="1:5" ht="21">
      <c r="A24" s="111">
        <v>3</v>
      </c>
      <c r="B24" s="112" t="s">
        <v>207</v>
      </c>
      <c r="C24" s="113" t="s">
        <v>178</v>
      </c>
      <c r="D24" s="113" t="s">
        <v>181</v>
      </c>
      <c r="E24" s="113" t="s">
        <v>179</v>
      </c>
    </row>
    <row r="25" spans="1:5" ht="21">
      <c r="A25" s="111">
        <v>7</v>
      </c>
      <c r="B25" s="112" t="s">
        <v>208</v>
      </c>
      <c r="C25" s="113" t="s">
        <v>178</v>
      </c>
      <c r="D25" s="113" t="s">
        <v>178</v>
      </c>
      <c r="E25" s="113" t="s">
        <v>195</v>
      </c>
    </row>
    <row r="26" spans="1:5" ht="12.75">
      <c r="A26" s="117" t="s">
        <v>209</v>
      </c>
      <c r="B26" s="118"/>
      <c r="C26" s="118"/>
      <c r="D26" s="118"/>
      <c r="E26" s="119"/>
    </row>
    <row r="27" spans="1:5" ht="12.75">
      <c r="A27" s="111" t="s">
        <v>169</v>
      </c>
      <c r="B27" s="111" t="s">
        <v>170</v>
      </c>
      <c r="C27" s="111" t="s">
        <v>171</v>
      </c>
      <c r="D27" s="111" t="s">
        <v>172</v>
      </c>
      <c r="E27" s="111" t="s">
        <v>173</v>
      </c>
    </row>
    <row r="28" spans="1:5" ht="31.5">
      <c r="A28" s="111">
        <v>3</v>
      </c>
      <c r="B28" s="112" t="s">
        <v>210</v>
      </c>
      <c r="C28" s="113" t="s">
        <v>211</v>
      </c>
      <c r="D28" s="113" t="s">
        <v>184</v>
      </c>
      <c r="E28" s="113" t="s">
        <v>212</v>
      </c>
    </row>
    <row r="29" spans="1:5" ht="21">
      <c r="A29" s="111">
        <v>7</v>
      </c>
      <c r="B29" s="112" t="s">
        <v>213</v>
      </c>
      <c r="C29" s="113" t="s">
        <v>178</v>
      </c>
      <c r="D29" s="113" t="s">
        <v>181</v>
      </c>
      <c r="E29" s="113" t="s">
        <v>185</v>
      </c>
    </row>
    <row r="30" spans="1:5" ht="31.5">
      <c r="A30" s="111">
        <v>6</v>
      </c>
      <c r="B30" s="112" t="s">
        <v>214</v>
      </c>
      <c r="C30" s="113" t="s">
        <v>178</v>
      </c>
      <c r="D30" s="113" t="s">
        <v>178</v>
      </c>
      <c r="E30" s="113" t="s">
        <v>215</v>
      </c>
    </row>
    <row r="31" spans="1:5" ht="12.75">
      <c r="A31" s="117" t="s">
        <v>216</v>
      </c>
      <c r="B31" s="118"/>
      <c r="C31" s="118"/>
      <c r="D31" s="118"/>
      <c r="E31" s="119"/>
    </row>
    <row r="32" spans="1:5" ht="12.75">
      <c r="A32" s="111" t="s">
        <v>169</v>
      </c>
      <c r="B32" s="111" t="s">
        <v>170</v>
      </c>
      <c r="C32" s="111" t="s">
        <v>171</v>
      </c>
      <c r="D32" s="111" t="s">
        <v>172</v>
      </c>
      <c r="E32" s="111" t="s">
        <v>173</v>
      </c>
    </row>
    <row r="33" spans="1:5" ht="21">
      <c r="A33" s="111">
        <v>5</v>
      </c>
      <c r="B33" s="112" t="s">
        <v>217</v>
      </c>
      <c r="C33" s="113" t="s">
        <v>218</v>
      </c>
      <c r="D33" s="113" t="s">
        <v>219</v>
      </c>
      <c r="E33" s="113" t="s">
        <v>181</v>
      </c>
    </row>
    <row r="34" spans="1:5" ht="31.5">
      <c r="A34" s="111">
        <v>2</v>
      </c>
      <c r="B34" s="112" t="s">
        <v>220</v>
      </c>
      <c r="C34" s="113" t="s">
        <v>178</v>
      </c>
      <c r="D34" s="113" t="s">
        <v>221</v>
      </c>
      <c r="E34" s="113" t="s">
        <v>222</v>
      </c>
    </row>
    <row r="35" spans="1:5" ht="21">
      <c r="A35" s="111">
        <v>4</v>
      </c>
      <c r="B35" s="112" t="s">
        <v>223</v>
      </c>
      <c r="C35" s="113" t="s">
        <v>178</v>
      </c>
      <c r="D35" s="113" t="s">
        <v>178</v>
      </c>
      <c r="E35" s="113" t="s">
        <v>224</v>
      </c>
    </row>
    <row r="36" spans="1:5" ht="12.75">
      <c r="A36" s="117" t="s">
        <v>225</v>
      </c>
      <c r="B36" s="118"/>
      <c r="C36" s="118"/>
      <c r="D36" s="118"/>
      <c r="E36" s="119"/>
    </row>
    <row r="37" spans="1:5" ht="12.75">
      <c r="A37" s="111" t="s">
        <v>169</v>
      </c>
      <c r="B37" s="111" t="s">
        <v>170</v>
      </c>
      <c r="C37" s="111" t="s">
        <v>171</v>
      </c>
      <c r="D37" s="111" t="s">
        <v>172</v>
      </c>
      <c r="E37" s="111" t="s">
        <v>173</v>
      </c>
    </row>
    <row r="38" spans="1:5" ht="31.5">
      <c r="A38" s="111">
        <v>4</v>
      </c>
      <c r="B38" s="112" t="s">
        <v>226</v>
      </c>
      <c r="C38" s="113" t="s">
        <v>185</v>
      </c>
      <c r="D38" s="113" t="s">
        <v>206</v>
      </c>
      <c r="E38" s="113" t="s">
        <v>176</v>
      </c>
    </row>
    <row r="39" spans="1:5" ht="12.75">
      <c r="A39" s="111">
        <v>6</v>
      </c>
      <c r="B39" s="112" t="s">
        <v>227</v>
      </c>
      <c r="C39" s="113" t="s">
        <v>178</v>
      </c>
      <c r="D39" s="113" t="s">
        <v>181</v>
      </c>
      <c r="E39" s="113" t="s">
        <v>185</v>
      </c>
    </row>
    <row r="40" spans="1:5" ht="21">
      <c r="A40" s="111">
        <v>7</v>
      </c>
      <c r="B40" s="112" t="s">
        <v>228</v>
      </c>
      <c r="C40" s="113" t="s">
        <v>178</v>
      </c>
      <c r="D40" s="113" t="s">
        <v>178</v>
      </c>
      <c r="E40" s="113" t="s">
        <v>222</v>
      </c>
    </row>
    <row r="41" spans="1:5" ht="12.75">
      <c r="A41" s="117" t="s">
        <v>229</v>
      </c>
      <c r="B41" s="118"/>
      <c r="C41" s="118"/>
      <c r="D41" s="118"/>
      <c r="E41" s="119"/>
    </row>
    <row r="42" spans="1:5" ht="12.75">
      <c r="A42" s="111" t="s">
        <v>169</v>
      </c>
      <c r="B42" s="111" t="s">
        <v>170</v>
      </c>
      <c r="C42" s="111" t="s">
        <v>171</v>
      </c>
      <c r="D42" s="111" t="s">
        <v>172</v>
      </c>
      <c r="E42" s="111" t="s">
        <v>173</v>
      </c>
    </row>
    <row r="43" spans="1:5" ht="21">
      <c r="A43" s="111">
        <v>2</v>
      </c>
      <c r="B43" s="112" t="s">
        <v>230</v>
      </c>
      <c r="C43" s="113" t="s">
        <v>231</v>
      </c>
      <c r="D43" s="113" t="s">
        <v>195</v>
      </c>
      <c r="E43" s="113" t="s">
        <v>212</v>
      </c>
    </row>
    <row r="44" spans="1:5" ht="21">
      <c r="A44" s="111">
        <v>8</v>
      </c>
      <c r="B44" s="112" t="s">
        <v>232</v>
      </c>
      <c r="C44" s="113" t="s">
        <v>178</v>
      </c>
      <c r="D44" s="113" t="s">
        <v>233</v>
      </c>
      <c r="E44" s="113" t="s">
        <v>234</v>
      </c>
    </row>
    <row r="45" spans="1:5" ht="21">
      <c r="A45" s="111">
        <v>6</v>
      </c>
      <c r="B45" s="112" t="s">
        <v>235</v>
      </c>
      <c r="C45" s="113" t="s">
        <v>178</v>
      </c>
      <c r="D45" s="113" t="s">
        <v>178</v>
      </c>
      <c r="E45" s="113" t="s">
        <v>195</v>
      </c>
    </row>
    <row r="46" spans="1:5" ht="12.75">
      <c r="A46" s="117" t="s">
        <v>236</v>
      </c>
      <c r="B46" s="118"/>
      <c r="C46" s="118"/>
      <c r="D46" s="118"/>
      <c r="E46" s="119"/>
    </row>
    <row r="47" spans="1:5" ht="12.75">
      <c r="A47" s="111" t="s">
        <v>169</v>
      </c>
      <c r="B47" s="111" t="s">
        <v>170</v>
      </c>
      <c r="C47" s="111" t="s">
        <v>171</v>
      </c>
      <c r="D47" s="111" t="s">
        <v>172</v>
      </c>
      <c r="E47" s="111" t="s">
        <v>173</v>
      </c>
    </row>
    <row r="48" spans="1:5" ht="21">
      <c r="A48" s="111">
        <v>8</v>
      </c>
      <c r="B48" s="112" t="s">
        <v>237</v>
      </c>
      <c r="C48" s="113" t="s">
        <v>195</v>
      </c>
      <c r="D48" s="113" t="s">
        <v>175</v>
      </c>
      <c r="E48" s="113" t="s">
        <v>175</v>
      </c>
    </row>
    <row r="49" spans="1:5" ht="21">
      <c r="A49" s="111">
        <v>2</v>
      </c>
      <c r="B49" s="112" t="s">
        <v>238</v>
      </c>
      <c r="C49" s="113" t="s">
        <v>178</v>
      </c>
      <c r="D49" s="113" t="s">
        <v>239</v>
      </c>
      <c r="E49" s="113" t="s">
        <v>185</v>
      </c>
    </row>
    <row r="50" spans="1:5" ht="21">
      <c r="A50" s="111">
        <v>3</v>
      </c>
      <c r="B50" s="112" t="s">
        <v>240</v>
      </c>
      <c r="C50" s="113" t="s">
        <v>178</v>
      </c>
      <c r="D50" s="113" t="s">
        <v>178</v>
      </c>
      <c r="E50" s="113" t="s">
        <v>195</v>
      </c>
    </row>
    <row r="51" spans="1:5" ht="12.75">
      <c r="A51" s="117" t="s">
        <v>241</v>
      </c>
      <c r="B51" s="118"/>
      <c r="C51" s="118"/>
      <c r="D51" s="118"/>
      <c r="E51" s="119"/>
    </row>
    <row r="52" spans="1:5" ht="12.75">
      <c r="A52" s="111" t="s">
        <v>169</v>
      </c>
      <c r="B52" s="111" t="s">
        <v>170</v>
      </c>
      <c r="C52" s="111" t="s">
        <v>171</v>
      </c>
      <c r="D52" s="111" t="s">
        <v>172</v>
      </c>
      <c r="E52" s="111" t="s">
        <v>173</v>
      </c>
    </row>
    <row r="53" spans="1:5" ht="21">
      <c r="A53" s="111">
        <v>2</v>
      </c>
      <c r="B53" s="112" t="s">
        <v>242</v>
      </c>
      <c r="C53" s="113" t="s">
        <v>243</v>
      </c>
      <c r="D53" s="113" t="s">
        <v>179</v>
      </c>
      <c r="E53" s="113" t="s">
        <v>175</v>
      </c>
    </row>
    <row r="54" spans="1:5" ht="21">
      <c r="A54" s="111">
        <v>7</v>
      </c>
      <c r="B54" s="112" t="s">
        <v>244</v>
      </c>
      <c r="C54" s="113" t="s">
        <v>178</v>
      </c>
      <c r="D54" s="113" t="s">
        <v>175</v>
      </c>
      <c r="E54" s="113" t="s">
        <v>175</v>
      </c>
    </row>
    <row r="55" spans="1:5" ht="21">
      <c r="A55" s="111">
        <v>4</v>
      </c>
      <c r="B55" s="112" t="s">
        <v>245</v>
      </c>
      <c r="C55" s="113" t="s">
        <v>178</v>
      </c>
      <c r="D55" s="113" t="s">
        <v>178</v>
      </c>
      <c r="E55" s="113" t="s">
        <v>179</v>
      </c>
    </row>
    <row r="56" spans="1:5" ht="12.75">
      <c r="A56" s="117" t="s">
        <v>246</v>
      </c>
      <c r="B56" s="118"/>
      <c r="C56" s="118"/>
      <c r="D56" s="118"/>
      <c r="E56" s="119"/>
    </row>
    <row r="57" spans="1:5" ht="12.75">
      <c r="A57" s="111" t="s">
        <v>169</v>
      </c>
      <c r="B57" s="111" t="s">
        <v>170</v>
      </c>
      <c r="C57" s="111" t="s">
        <v>171</v>
      </c>
      <c r="D57" s="111" t="s">
        <v>172</v>
      </c>
      <c r="E57" s="111" t="s">
        <v>173</v>
      </c>
    </row>
    <row r="58" spans="1:5" ht="21">
      <c r="A58" s="111">
        <v>4</v>
      </c>
      <c r="B58" s="112" t="s">
        <v>247</v>
      </c>
      <c r="C58" s="113" t="s">
        <v>248</v>
      </c>
      <c r="D58" s="113" t="s">
        <v>195</v>
      </c>
      <c r="E58" s="113" t="s">
        <v>206</v>
      </c>
    </row>
    <row r="59" spans="1:5" ht="21">
      <c r="A59" s="111">
        <v>6</v>
      </c>
      <c r="B59" s="112" t="s">
        <v>249</v>
      </c>
      <c r="C59" s="113" t="s">
        <v>178</v>
      </c>
      <c r="D59" s="113" t="s">
        <v>201</v>
      </c>
      <c r="E59" s="113" t="s">
        <v>212</v>
      </c>
    </row>
    <row r="60" spans="1:5" ht="21">
      <c r="A60" s="111">
        <v>8</v>
      </c>
      <c r="B60" s="112" t="s">
        <v>250</v>
      </c>
      <c r="C60" s="113" t="s">
        <v>178</v>
      </c>
      <c r="D60" s="113" t="s">
        <v>178</v>
      </c>
      <c r="E60" s="113" t="s">
        <v>176</v>
      </c>
    </row>
    <row r="61" spans="1:5" ht="12.75">
      <c r="A61" s="117" t="s">
        <v>251</v>
      </c>
      <c r="B61" s="118"/>
      <c r="C61" s="118"/>
      <c r="D61" s="118"/>
      <c r="E61" s="119"/>
    </row>
    <row r="62" spans="1:5" ht="12.75">
      <c r="A62" s="114" t="s">
        <v>169</v>
      </c>
      <c r="B62" s="114" t="s">
        <v>170</v>
      </c>
      <c r="C62" s="114" t="s">
        <v>171</v>
      </c>
      <c r="D62" s="114" t="s">
        <v>172</v>
      </c>
      <c r="E62" s="114" t="s">
        <v>173</v>
      </c>
    </row>
    <row r="63" spans="1:5" ht="12.75">
      <c r="A63" s="114">
        <v>6</v>
      </c>
      <c r="B63" s="115" t="s">
        <v>252</v>
      </c>
      <c r="C63" s="116" t="s">
        <v>175</v>
      </c>
      <c r="D63" s="116" t="s">
        <v>192</v>
      </c>
      <c r="E63" s="116" t="s">
        <v>176</v>
      </c>
    </row>
    <row r="64" spans="1:5" ht="31.5">
      <c r="A64" s="114">
        <v>1</v>
      </c>
      <c r="B64" s="115" t="s">
        <v>253</v>
      </c>
      <c r="C64" s="116" t="s">
        <v>178</v>
      </c>
      <c r="D64" s="116" t="s">
        <v>195</v>
      </c>
      <c r="E64" s="116" t="s">
        <v>212</v>
      </c>
    </row>
    <row r="65" spans="1:5" ht="21">
      <c r="A65" s="114">
        <v>9</v>
      </c>
      <c r="B65" s="115" t="s">
        <v>254</v>
      </c>
      <c r="C65" s="116" t="s">
        <v>178</v>
      </c>
      <c r="D65" s="116" t="s">
        <v>178</v>
      </c>
      <c r="E65" s="116" t="s">
        <v>239</v>
      </c>
    </row>
  </sheetData>
  <sheetProtection/>
  <mergeCells count="13">
    <mergeCell ref="A1:E1"/>
    <mergeCell ref="A6:E6"/>
    <mergeCell ref="A11:E11"/>
    <mergeCell ref="A16:E16"/>
    <mergeCell ref="A21:E21"/>
    <mergeCell ref="A51:E51"/>
    <mergeCell ref="A56:E56"/>
    <mergeCell ref="A61:E61"/>
    <mergeCell ref="A26:E26"/>
    <mergeCell ref="A31:E31"/>
    <mergeCell ref="A36:E36"/>
    <mergeCell ref="A41:E41"/>
    <mergeCell ref="A46:E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46"/>
  <sheetViews>
    <sheetView showZeros="0" tabSelected="1" zoomScalePageLayoutView="0" workbookViewId="0" topLeftCell="A54">
      <selection activeCell="A145" sqref="A145:M146"/>
    </sheetView>
  </sheetViews>
  <sheetFormatPr defaultColWidth="9.140625" defaultRowHeight="12.75"/>
  <cols>
    <col min="1" max="1" width="5.7109375" style="2" customWidth="1"/>
    <col min="2" max="2" width="6.8515625" style="2" customWidth="1"/>
    <col min="3" max="3" width="11.28125" style="2" customWidth="1"/>
    <col min="4" max="4" width="7.8515625" style="2" customWidth="1"/>
    <col min="5" max="5" width="7.8515625" style="3" customWidth="1"/>
    <col min="6" max="6" width="7.8515625" style="2" customWidth="1"/>
    <col min="7" max="7" width="10.7109375" style="2" customWidth="1"/>
    <col min="8" max="8" width="5.7109375" style="2" customWidth="1"/>
    <col min="9" max="9" width="6.7109375" style="2" customWidth="1"/>
    <col min="10" max="10" width="11.28125" style="2" customWidth="1"/>
    <col min="11" max="11" width="7.8515625" style="2" customWidth="1"/>
    <col min="12" max="12" width="7.8515625" style="3" customWidth="1"/>
    <col min="13" max="13" width="8.421875" style="2" customWidth="1"/>
    <col min="14" max="15" width="11.421875" style="0" customWidth="1"/>
    <col min="16" max="16" width="5.28125" style="0" customWidth="1"/>
    <col min="17" max="16384" width="11.421875" style="0" customWidth="1"/>
  </cols>
  <sheetData>
    <row r="1" spans="4:11" ht="12.75" hidden="1">
      <c r="D1" s="56"/>
      <c r="E1" s="121" t="s">
        <v>107</v>
      </c>
      <c r="F1" s="122"/>
      <c r="G1" s="122"/>
      <c r="H1" s="122"/>
      <c r="I1" s="122"/>
      <c r="J1" s="122"/>
      <c r="K1" s="56"/>
    </row>
    <row r="2" spans="4:11" ht="12.75" hidden="1">
      <c r="D2" s="56"/>
      <c r="E2" s="121" t="s">
        <v>108</v>
      </c>
      <c r="F2" s="122"/>
      <c r="G2" s="122"/>
      <c r="H2" s="122"/>
      <c r="I2" s="122"/>
      <c r="J2" s="122"/>
      <c r="K2" s="56"/>
    </row>
    <row r="3" spans="4:11" ht="12.75" hidden="1">
      <c r="D3" s="56"/>
      <c r="E3" s="121" t="s">
        <v>109</v>
      </c>
      <c r="F3" s="122"/>
      <c r="G3" s="122"/>
      <c r="H3" s="122"/>
      <c r="I3" s="122"/>
      <c r="J3" s="122"/>
      <c r="K3" s="56"/>
    </row>
    <row r="4" spans="4:11" ht="12.75" hidden="1">
      <c r="D4" s="56"/>
      <c r="E4" s="121" t="s">
        <v>110</v>
      </c>
      <c r="F4" s="122"/>
      <c r="G4" s="122"/>
      <c r="H4" s="122"/>
      <c r="I4" s="122"/>
      <c r="J4" s="122"/>
      <c r="K4" s="56"/>
    </row>
    <row r="5" spans="4:11" ht="12.75" hidden="1">
      <c r="D5" s="56"/>
      <c r="E5" s="121" t="s">
        <v>111</v>
      </c>
      <c r="F5" s="122"/>
      <c r="G5" s="122"/>
      <c r="H5" s="122"/>
      <c r="I5" s="122"/>
      <c r="J5" s="122"/>
      <c r="K5" s="56"/>
    </row>
    <row r="6" spans="4:11" ht="12.75" hidden="1">
      <c r="D6" s="56"/>
      <c r="E6" s="121" t="s">
        <v>112</v>
      </c>
      <c r="F6" s="122"/>
      <c r="G6" s="122"/>
      <c r="H6" s="122"/>
      <c r="I6" s="122"/>
      <c r="J6" s="122"/>
      <c r="K6" s="56"/>
    </row>
    <row r="7" spans="4:11" ht="12.75" hidden="1">
      <c r="D7" s="56"/>
      <c r="E7" s="121" t="s">
        <v>113</v>
      </c>
      <c r="F7" s="122"/>
      <c r="G7" s="122"/>
      <c r="H7" s="122"/>
      <c r="I7" s="122"/>
      <c r="J7" s="122"/>
      <c r="K7" s="56"/>
    </row>
    <row r="8" spans="4:11" ht="12.75" hidden="1">
      <c r="D8" s="56"/>
      <c r="E8" s="121" t="s">
        <v>114</v>
      </c>
      <c r="F8" s="122"/>
      <c r="G8" s="122"/>
      <c r="H8" s="122"/>
      <c r="I8" s="122"/>
      <c r="J8" s="122"/>
      <c r="K8" s="56"/>
    </row>
    <row r="9" spans="4:11" ht="12.75" hidden="1">
      <c r="D9" s="56"/>
      <c r="E9" s="121" t="s">
        <v>115</v>
      </c>
      <c r="F9" s="122"/>
      <c r="G9" s="122"/>
      <c r="H9" s="122"/>
      <c r="I9" s="122"/>
      <c r="J9" s="122"/>
      <c r="K9" s="56"/>
    </row>
    <row r="10" spans="4:11" ht="12.75" hidden="1">
      <c r="D10" s="56"/>
      <c r="E10" s="121" t="s">
        <v>161</v>
      </c>
      <c r="F10" s="122"/>
      <c r="G10" s="122"/>
      <c r="H10" s="122"/>
      <c r="I10" s="122"/>
      <c r="J10" s="122"/>
      <c r="K10" s="56"/>
    </row>
    <row r="11" spans="4:11" ht="12.75" hidden="1">
      <c r="D11" s="56"/>
      <c r="E11" s="121" t="s">
        <v>162</v>
      </c>
      <c r="F11" s="122"/>
      <c r="G11" s="122"/>
      <c r="H11" s="122"/>
      <c r="I11" s="122"/>
      <c r="J11" s="122"/>
      <c r="K11" s="56"/>
    </row>
    <row r="12" spans="4:11" ht="12.75" hidden="1">
      <c r="D12" s="56"/>
      <c r="E12" s="121" t="s">
        <v>116</v>
      </c>
      <c r="F12" s="122"/>
      <c r="G12" s="122"/>
      <c r="H12" s="122"/>
      <c r="I12" s="122"/>
      <c r="J12" s="122"/>
      <c r="K12" s="56"/>
    </row>
    <row r="13" spans="4:11" ht="12.75" hidden="1">
      <c r="D13" s="56"/>
      <c r="E13" s="121" t="s">
        <v>117</v>
      </c>
      <c r="F13" s="122"/>
      <c r="G13" s="122"/>
      <c r="H13" s="122"/>
      <c r="I13" s="122"/>
      <c r="J13" s="122"/>
      <c r="K13" s="56"/>
    </row>
    <row r="14" spans="4:11" ht="12.75" hidden="1">
      <c r="D14" s="56"/>
      <c r="E14" s="121" t="s">
        <v>118</v>
      </c>
      <c r="F14" s="122"/>
      <c r="G14" s="122"/>
      <c r="H14" s="122"/>
      <c r="I14" s="122"/>
      <c r="J14" s="122"/>
      <c r="K14" s="56"/>
    </row>
    <row r="15" spans="4:11" ht="12.75" hidden="1">
      <c r="D15" s="56"/>
      <c r="E15" s="121" t="s">
        <v>119</v>
      </c>
      <c r="F15" s="122"/>
      <c r="G15" s="122"/>
      <c r="H15" s="122"/>
      <c r="I15" s="122"/>
      <c r="J15" s="122"/>
      <c r="K15" s="56"/>
    </row>
    <row r="16" spans="4:11" ht="12.75" hidden="1">
      <c r="D16" s="56"/>
      <c r="E16" s="121" t="s">
        <v>120</v>
      </c>
      <c r="F16" s="122"/>
      <c r="G16" s="122"/>
      <c r="H16" s="122"/>
      <c r="I16" s="122"/>
      <c r="J16" s="122"/>
      <c r="K16" s="56"/>
    </row>
    <row r="17" spans="4:11" ht="12.75" hidden="1">
      <c r="D17" s="56"/>
      <c r="E17" s="121" t="s">
        <v>121</v>
      </c>
      <c r="F17" s="122"/>
      <c r="G17" s="122"/>
      <c r="H17" s="122"/>
      <c r="I17" s="122"/>
      <c r="J17" s="122"/>
      <c r="K17" s="56"/>
    </row>
    <row r="18" spans="4:11" ht="12.75" hidden="1">
      <c r="D18" s="56"/>
      <c r="E18" s="121" t="s">
        <v>122</v>
      </c>
      <c r="F18" s="122"/>
      <c r="G18" s="122"/>
      <c r="H18" s="122"/>
      <c r="I18" s="122"/>
      <c r="J18" s="122"/>
      <c r="K18" s="56"/>
    </row>
    <row r="19" spans="4:11" ht="12.75" hidden="1">
      <c r="D19" s="56"/>
      <c r="E19" s="121" t="s">
        <v>123</v>
      </c>
      <c r="F19" s="122"/>
      <c r="G19" s="122"/>
      <c r="H19" s="122"/>
      <c r="I19" s="122"/>
      <c r="J19" s="122"/>
      <c r="K19" s="56"/>
    </row>
    <row r="20" spans="4:11" ht="12.75" hidden="1">
      <c r="D20" s="56"/>
      <c r="E20" s="121" t="s">
        <v>124</v>
      </c>
      <c r="F20" s="122"/>
      <c r="G20" s="122"/>
      <c r="H20" s="122"/>
      <c r="I20" s="122"/>
      <c r="J20" s="122"/>
      <c r="K20" s="56"/>
    </row>
    <row r="21" spans="4:11" ht="12.75" hidden="1">
      <c r="D21" s="56"/>
      <c r="E21" s="121" t="s">
        <v>125</v>
      </c>
      <c r="F21" s="122"/>
      <c r="G21" s="122"/>
      <c r="H21" s="122"/>
      <c r="I21" s="122"/>
      <c r="J21" s="122"/>
      <c r="K21" s="56"/>
    </row>
    <row r="22" spans="4:11" ht="12.75" hidden="1">
      <c r="D22" s="56"/>
      <c r="E22" s="121" t="s">
        <v>126</v>
      </c>
      <c r="F22" s="122"/>
      <c r="G22" s="122"/>
      <c r="H22" s="122"/>
      <c r="I22" s="122"/>
      <c r="J22" s="122"/>
      <c r="K22" s="56"/>
    </row>
    <row r="23" spans="4:11" ht="12.75" hidden="1">
      <c r="D23" s="56"/>
      <c r="E23" s="121" t="s">
        <v>127</v>
      </c>
      <c r="F23" s="122"/>
      <c r="G23" s="122"/>
      <c r="H23" s="122"/>
      <c r="I23" s="122"/>
      <c r="J23" s="122"/>
      <c r="K23" s="56"/>
    </row>
    <row r="24" spans="4:11" ht="12.75" hidden="1">
      <c r="D24" s="56"/>
      <c r="E24" s="121" t="s">
        <v>128</v>
      </c>
      <c r="F24" s="122"/>
      <c r="G24" s="122"/>
      <c r="H24" s="122"/>
      <c r="I24" s="122"/>
      <c r="J24" s="122"/>
      <c r="K24" s="56"/>
    </row>
    <row r="25" spans="4:11" ht="12.75" hidden="1">
      <c r="D25" s="56"/>
      <c r="E25" s="121" t="s">
        <v>129</v>
      </c>
      <c r="F25" s="122"/>
      <c r="G25" s="122"/>
      <c r="H25" s="122"/>
      <c r="I25" s="122"/>
      <c r="J25" s="122"/>
      <c r="K25" s="56"/>
    </row>
    <row r="26" spans="4:11" ht="12.75" hidden="1">
      <c r="D26" s="56"/>
      <c r="E26" s="121" t="s">
        <v>130</v>
      </c>
      <c r="F26" s="122"/>
      <c r="G26" s="122"/>
      <c r="H26" s="122"/>
      <c r="I26" s="122"/>
      <c r="J26" s="122"/>
      <c r="K26" s="56"/>
    </row>
    <row r="27" spans="4:11" ht="12.75" hidden="1">
      <c r="D27" s="56"/>
      <c r="E27" s="121" t="s">
        <v>131</v>
      </c>
      <c r="F27" s="122"/>
      <c r="G27" s="122"/>
      <c r="H27" s="122"/>
      <c r="I27" s="122"/>
      <c r="J27" s="122"/>
      <c r="K27" s="56"/>
    </row>
    <row r="28" spans="4:11" ht="12.75" hidden="1">
      <c r="D28" s="56"/>
      <c r="E28" s="121" t="s">
        <v>132</v>
      </c>
      <c r="F28" s="122"/>
      <c r="G28" s="122"/>
      <c r="H28" s="122"/>
      <c r="I28" s="122"/>
      <c r="J28" s="122"/>
      <c r="K28" s="56"/>
    </row>
    <row r="29" spans="4:11" ht="12.75" hidden="1">
      <c r="D29" s="56"/>
      <c r="E29" s="121" t="s">
        <v>133</v>
      </c>
      <c r="F29" s="122"/>
      <c r="G29" s="122"/>
      <c r="H29" s="122"/>
      <c r="I29" s="122"/>
      <c r="J29" s="122"/>
      <c r="K29" s="56"/>
    </row>
    <row r="30" spans="4:11" ht="12.75" hidden="1">
      <c r="D30" s="56"/>
      <c r="E30" s="121" t="s">
        <v>134</v>
      </c>
      <c r="F30" s="122"/>
      <c r="G30" s="122"/>
      <c r="H30" s="122"/>
      <c r="I30" s="122"/>
      <c r="J30" s="122"/>
      <c r="K30" s="56"/>
    </row>
    <row r="31" spans="4:11" ht="12.75" hidden="1">
      <c r="D31" s="56"/>
      <c r="E31" s="121" t="s">
        <v>135</v>
      </c>
      <c r="F31" s="122"/>
      <c r="G31" s="122"/>
      <c r="H31" s="122"/>
      <c r="I31" s="122"/>
      <c r="J31" s="122"/>
      <c r="K31" s="56"/>
    </row>
    <row r="32" spans="4:11" ht="12.75" hidden="1">
      <c r="D32" s="56"/>
      <c r="E32" s="121" t="s">
        <v>136</v>
      </c>
      <c r="F32" s="122"/>
      <c r="G32" s="122"/>
      <c r="H32" s="122"/>
      <c r="I32" s="122"/>
      <c r="J32" s="122"/>
      <c r="K32" s="56"/>
    </row>
    <row r="33" spans="4:11" ht="12.75" hidden="1">
      <c r="D33" s="56"/>
      <c r="E33" s="121" t="s">
        <v>137</v>
      </c>
      <c r="F33" s="122"/>
      <c r="G33" s="122"/>
      <c r="H33" s="122"/>
      <c r="I33" s="122"/>
      <c r="J33" s="122"/>
      <c r="K33" s="56"/>
    </row>
    <row r="34" spans="4:11" ht="12.75" hidden="1">
      <c r="D34" s="56"/>
      <c r="E34" s="121" t="s">
        <v>138</v>
      </c>
      <c r="F34" s="122"/>
      <c r="G34" s="122"/>
      <c r="H34" s="122"/>
      <c r="I34" s="122"/>
      <c r="J34" s="122"/>
      <c r="K34" s="56"/>
    </row>
    <row r="35" spans="4:11" ht="12.75" hidden="1">
      <c r="D35" s="56"/>
      <c r="E35" s="121" t="s">
        <v>139</v>
      </c>
      <c r="F35" s="122"/>
      <c r="G35" s="122"/>
      <c r="H35" s="122"/>
      <c r="I35" s="122"/>
      <c r="J35" s="122"/>
      <c r="K35" s="56"/>
    </row>
    <row r="36" spans="4:11" ht="12.75" hidden="1">
      <c r="D36" s="56"/>
      <c r="E36" s="121" t="s">
        <v>140</v>
      </c>
      <c r="F36" s="122"/>
      <c r="G36" s="122"/>
      <c r="H36" s="122"/>
      <c r="I36" s="122"/>
      <c r="J36" s="122"/>
      <c r="K36" s="56"/>
    </row>
    <row r="37" spans="4:11" ht="12.75" hidden="1">
      <c r="D37" s="56"/>
      <c r="E37" s="121" t="s">
        <v>141</v>
      </c>
      <c r="F37" s="122"/>
      <c r="G37" s="122"/>
      <c r="H37" s="122"/>
      <c r="I37" s="122"/>
      <c r="J37" s="122"/>
      <c r="K37" s="56"/>
    </row>
    <row r="38" spans="4:11" ht="12.75" hidden="1">
      <c r="D38" s="56"/>
      <c r="E38" s="121" t="s">
        <v>142</v>
      </c>
      <c r="F38" s="122"/>
      <c r="G38" s="122"/>
      <c r="H38" s="122"/>
      <c r="I38" s="122"/>
      <c r="J38" s="122"/>
      <c r="K38" s="56"/>
    </row>
    <row r="39" spans="4:11" ht="12.75" hidden="1">
      <c r="D39" s="56"/>
      <c r="E39" s="121" t="s">
        <v>143</v>
      </c>
      <c r="F39" s="122"/>
      <c r="G39" s="122"/>
      <c r="H39" s="122"/>
      <c r="I39" s="122"/>
      <c r="J39" s="122"/>
      <c r="K39" s="56"/>
    </row>
    <row r="40" spans="4:11" ht="12.75" hidden="1">
      <c r="D40" s="56"/>
      <c r="E40" s="121" t="s">
        <v>144</v>
      </c>
      <c r="F40" s="122"/>
      <c r="G40" s="122"/>
      <c r="H40" s="122"/>
      <c r="I40" s="122"/>
      <c r="J40" s="122"/>
      <c r="K40" s="56"/>
    </row>
    <row r="41" spans="4:11" ht="12.75" hidden="1">
      <c r="D41" s="56"/>
      <c r="E41" s="121" t="s">
        <v>145</v>
      </c>
      <c r="F41" s="122"/>
      <c r="G41" s="122"/>
      <c r="H41" s="122"/>
      <c r="I41" s="122"/>
      <c r="J41" s="122"/>
      <c r="K41" s="56"/>
    </row>
    <row r="42" spans="4:11" ht="12.75" hidden="1">
      <c r="D42" s="56"/>
      <c r="E42" s="121" t="s">
        <v>146</v>
      </c>
      <c r="F42" s="122"/>
      <c r="G42" s="122"/>
      <c r="H42" s="122"/>
      <c r="I42" s="122"/>
      <c r="J42" s="122"/>
      <c r="K42" s="56"/>
    </row>
    <row r="43" spans="4:11" ht="12.75" hidden="1">
      <c r="D43" s="56"/>
      <c r="E43" s="121" t="s">
        <v>147</v>
      </c>
      <c r="F43" s="122"/>
      <c r="G43" s="122"/>
      <c r="H43" s="122"/>
      <c r="I43" s="122"/>
      <c r="J43" s="122"/>
      <c r="K43" s="56"/>
    </row>
    <row r="44" spans="4:11" ht="12.75" hidden="1">
      <c r="D44" s="56"/>
      <c r="E44" s="121" t="s">
        <v>148</v>
      </c>
      <c r="F44" s="122"/>
      <c r="G44" s="122"/>
      <c r="H44" s="122"/>
      <c r="I44" s="122"/>
      <c r="J44" s="122"/>
      <c r="K44" s="56"/>
    </row>
    <row r="45" spans="4:11" ht="12.75" hidden="1">
      <c r="D45" s="56"/>
      <c r="E45" s="121" t="s">
        <v>149</v>
      </c>
      <c r="F45" s="122"/>
      <c r="G45" s="122"/>
      <c r="H45" s="122"/>
      <c r="I45" s="122"/>
      <c r="J45" s="122"/>
      <c r="K45" s="56"/>
    </row>
    <row r="46" spans="4:11" ht="12.75" hidden="1">
      <c r="D46" s="56"/>
      <c r="E46" s="121" t="s">
        <v>150</v>
      </c>
      <c r="F46" s="122"/>
      <c r="G46" s="122"/>
      <c r="H46" s="122"/>
      <c r="I46" s="122"/>
      <c r="J46" s="122"/>
      <c r="K46" s="56"/>
    </row>
    <row r="47" spans="4:11" ht="12.75" hidden="1">
      <c r="D47" s="56"/>
      <c r="E47" s="121" t="s">
        <v>151</v>
      </c>
      <c r="F47" s="122"/>
      <c r="G47" s="122"/>
      <c r="H47" s="122"/>
      <c r="I47" s="122"/>
      <c r="J47" s="122"/>
      <c r="K47" s="56"/>
    </row>
    <row r="48" spans="4:11" ht="12.75" hidden="1">
      <c r="D48" s="56"/>
      <c r="E48" s="121" t="s">
        <v>152</v>
      </c>
      <c r="F48" s="122"/>
      <c r="G48" s="122"/>
      <c r="H48" s="122"/>
      <c r="I48" s="122"/>
      <c r="J48" s="122"/>
      <c r="K48" s="56"/>
    </row>
    <row r="49" spans="4:11" ht="12.75" hidden="1">
      <c r="D49" s="56"/>
      <c r="E49" s="121" t="s">
        <v>153</v>
      </c>
      <c r="F49" s="122"/>
      <c r="G49" s="122"/>
      <c r="H49" s="122"/>
      <c r="I49" s="122"/>
      <c r="J49" s="122"/>
      <c r="K49" s="56"/>
    </row>
    <row r="50" spans="4:11" ht="12.75" hidden="1">
      <c r="D50" s="56"/>
      <c r="E50" s="121" t="s">
        <v>154</v>
      </c>
      <c r="F50" s="122"/>
      <c r="G50" s="122"/>
      <c r="H50" s="122"/>
      <c r="I50" s="122"/>
      <c r="J50" s="122"/>
      <c r="K50" s="56"/>
    </row>
    <row r="51" spans="4:11" ht="12.75" hidden="1">
      <c r="D51" s="56"/>
      <c r="E51" s="121" t="s">
        <v>155</v>
      </c>
      <c r="F51" s="122"/>
      <c r="G51" s="122"/>
      <c r="H51" s="122"/>
      <c r="I51" s="122"/>
      <c r="J51" s="122"/>
      <c r="K51" s="56"/>
    </row>
    <row r="52" spans="4:11" ht="12.75" hidden="1">
      <c r="D52" s="56"/>
      <c r="E52" s="121" t="s">
        <v>156</v>
      </c>
      <c r="F52" s="122"/>
      <c r="G52" s="122"/>
      <c r="H52" s="122"/>
      <c r="I52" s="122"/>
      <c r="J52" s="122"/>
      <c r="K52" s="56"/>
    </row>
    <row r="53" spans="4:11" ht="12.75" hidden="1">
      <c r="D53" s="56"/>
      <c r="E53" s="121" t="s">
        <v>157</v>
      </c>
      <c r="F53" s="122"/>
      <c r="G53" s="122"/>
      <c r="H53" s="122"/>
      <c r="I53" s="122"/>
      <c r="J53" s="122"/>
      <c r="K53" s="56"/>
    </row>
    <row r="54" spans="4:11" ht="12.75" customHeight="1">
      <c r="D54" s="55"/>
      <c r="E54" s="133" t="s">
        <v>137</v>
      </c>
      <c r="F54" s="133"/>
      <c r="G54" s="133"/>
      <c r="H54" s="133"/>
      <c r="I54" s="133"/>
      <c r="J54" s="133"/>
      <c r="K54" s="55"/>
    </row>
    <row r="55" spans="1:13" ht="18" customHeight="1">
      <c r="A55" s="20"/>
      <c r="B55" s="20"/>
      <c r="C55" s="20"/>
      <c r="D55" s="55"/>
      <c r="E55" s="133"/>
      <c r="F55" s="133"/>
      <c r="G55" s="133"/>
      <c r="H55" s="133"/>
      <c r="I55" s="133"/>
      <c r="J55" s="133"/>
      <c r="K55" s="55"/>
      <c r="L55" s="20"/>
      <c r="M55" s="20"/>
    </row>
    <row r="56" spans="1:13" s="2" customFormat="1" ht="18.75" customHeight="1">
      <c r="A56" s="123">
        <v>44984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5" ht="12.75">
      <c r="A57" s="130" t="s">
        <v>14</v>
      </c>
      <c r="B57" s="130"/>
      <c r="C57" s="130"/>
      <c r="D57" s="130"/>
      <c r="E57" s="66" t="s">
        <v>15</v>
      </c>
      <c r="F57" s="67"/>
      <c r="G57" s="68"/>
      <c r="H57" s="130" t="s">
        <v>14</v>
      </c>
      <c r="I57" s="130"/>
      <c r="J57" s="130"/>
      <c r="K57" s="130"/>
      <c r="L57" s="66" t="s">
        <v>17</v>
      </c>
      <c r="M57" s="67"/>
      <c r="O57" s="1"/>
    </row>
    <row r="58" spans="1:15" ht="12.75">
      <c r="A58" s="128" t="s">
        <v>12</v>
      </c>
      <c r="B58" s="128"/>
      <c r="C58" s="58"/>
      <c r="D58" s="59" t="s">
        <v>7</v>
      </c>
      <c r="E58" s="127">
        <f>Info!L2</f>
        <v>0</v>
      </c>
      <c r="F58" s="127"/>
      <c r="G58" s="60"/>
      <c r="H58" s="128" t="s">
        <v>12</v>
      </c>
      <c r="I58" s="128"/>
      <c r="J58" s="58"/>
      <c r="K58" s="59" t="s">
        <v>7</v>
      </c>
      <c r="L58" s="127">
        <f>Info!L10</f>
        <v>0</v>
      </c>
      <c r="M58" s="127"/>
      <c r="O58" s="1"/>
    </row>
    <row r="59" spans="1:15" ht="12.75">
      <c r="A59" s="58"/>
      <c r="B59" s="61"/>
      <c r="C59" s="61"/>
      <c r="D59" s="58" t="s">
        <v>3</v>
      </c>
      <c r="E59" s="58" t="s">
        <v>4</v>
      </c>
      <c r="F59" s="58" t="s">
        <v>5</v>
      </c>
      <c r="G59" s="62"/>
      <c r="H59" s="58"/>
      <c r="I59" s="61"/>
      <c r="J59" s="61"/>
      <c r="K59" s="58" t="s">
        <v>3</v>
      </c>
      <c r="L59" s="58" t="s">
        <v>4</v>
      </c>
      <c r="M59" s="58" t="s">
        <v>5</v>
      </c>
      <c r="O59" s="1"/>
    </row>
    <row r="60" spans="1:17" s="2" customFormat="1" ht="12.75">
      <c r="A60" s="95" t="s">
        <v>163</v>
      </c>
      <c r="B60" s="57" t="s">
        <v>0</v>
      </c>
      <c r="C60" s="63">
        <f>Info!A3</f>
        <v>4</v>
      </c>
      <c r="D60" s="76" t="str">
        <f>Info!C3</f>
        <v> 2.60   </v>
      </c>
      <c r="E60" s="76" t="str">
        <f>Info!D3</f>
        <v> 2.10   </v>
      </c>
      <c r="F60" s="76" t="str">
        <f>Info!E3</f>
        <v> 2.10   </v>
      </c>
      <c r="G60" s="62"/>
      <c r="H60" s="95" t="s">
        <v>163</v>
      </c>
      <c r="I60" s="57" t="s">
        <v>0</v>
      </c>
      <c r="J60" s="63">
        <f>Info!A43</f>
        <v>2</v>
      </c>
      <c r="K60" s="76" t="str">
        <f>Info!C43</f>
        <v> 6.20   </v>
      </c>
      <c r="L60" s="76" t="str">
        <f>Info!D43</f>
        <v> 4.40   </v>
      </c>
      <c r="M60" s="76" t="str">
        <f>Info!E43</f>
        <v> 3.00   </v>
      </c>
      <c r="O60" s="106"/>
      <c r="P60" s="107"/>
      <c r="Q60" s="106"/>
    </row>
    <row r="61" spans="1:17" s="2" customFormat="1" ht="12.75">
      <c r="A61" s="95" t="s">
        <v>164</v>
      </c>
      <c r="B61" s="57" t="s">
        <v>1</v>
      </c>
      <c r="C61" s="63">
        <f>Info!A4</f>
        <v>7</v>
      </c>
      <c r="D61" s="77" t="str">
        <f>Info!C4</f>
        <v>     </v>
      </c>
      <c r="E61" s="76" t="str">
        <f>Info!D4</f>
        <v> 3.20   </v>
      </c>
      <c r="F61" s="76" t="str">
        <f>Info!E4</f>
        <v> 2.60   </v>
      </c>
      <c r="G61" s="62"/>
      <c r="H61" s="95" t="s">
        <v>164</v>
      </c>
      <c r="I61" s="57" t="s">
        <v>1</v>
      </c>
      <c r="J61" s="63">
        <f>Info!A44</f>
        <v>8</v>
      </c>
      <c r="K61" s="77"/>
      <c r="L61" s="76" t="str">
        <f>Info!D44</f>
        <v> 44.40   </v>
      </c>
      <c r="M61" s="76" t="str">
        <f>Info!E44</f>
        <v> 17.20   </v>
      </c>
      <c r="O61" s="106"/>
      <c r="P61" s="107"/>
      <c r="Q61" s="106"/>
    </row>
    <row r="62" spans="1:17" s="2" customFormat="1" ht="12.75">
      <c r="A62" s="95" t="s">
        <v>165</v>
      </c>
      <c r="B62" s="57" t="s">
        <v>2</v>
      </c>
      <c r="C62" s="63">
        <f>Info!A5</f>
        <v>6</v>
      </c>
      <c r="D62" s="77" t="str">
        <f>Info!C5</f>
        <v>     </v>
      </c>
      <c r="E62" s="77" t="str">
        <f>Info!D5</f>
        <v>     </v>
      </c>
      <c r="F62" s="76" t="str">
        <f>Info!E5</f>
        <v> 3.80   </v>
      </c>
      <c r="G62" s="62"/>
      <c r="H62" s="95" t="s">
        <v>165</v>
      </c>
      <c r="I62" s="57" t="s">
        <v>2</v>
      </c>
      <c r="J62" s="63">
        <f>Info!A45</f>
        <v>6</v>
      </c>
      <c r="K62" s="77"/>
      <c r="L62" s="77"/>
      <c r="M62" s="76" t="str">
        <f>Info!E45</f>
        <v> 4.40   </v>
      </c>
      <c r="O62" s="106"/>
      <c r="P62" s="107"/>
      <c r="Q62" s="106"/>
    </row>
    <row r="63" spans="1:17" s="2" customFormat="1" ht="12.75">
      <c r="A63" s="96" t="s">
        <v>166</v>
      </c>
      <c r="B63" s="63"/>
      <c r="C63" s="63" t="s">
        <v>21</v>
      </c>
      <c r="D63" s="77"/>
      <c r="E63" s="77"/>
      <c r="F63" s="76"/>
      <c r="G63" s="62"/>
      <c r="H63" s="96" t="s">
        <v>166</v>
      </c>
      <c r="I63" s="57"/>
      <c r="J63" s="63" t="s">
        <v>21</v>
      </c>
      <c r="K63" s="77"/>
      <c r="L63" s="77"/>
      <c r="M63" s="76"/>
      <c r="O63" s="106"/>
      <c r="P63" s="107"/>
      <c r="Q63" s="106"/>
    </row>
    <row r="64" spans="1:17" s="100" customFormat="1" ht="12.75">
      <c r="A64" s="120" t="s">
        <v>8</v>
      </c>
      <c r="B64" s="120"/>
      <c r="C64" s="75">
        <v>6.4</v>
      </c>
      <c r="D64" s="78"/>
      <c r="E64" s="75"/>
      <c r="F64" s="79"/>
      <c r="G64" s="99"/>
      <c r="H64" s="120" t="s">
        <v>8</v>
      </c>
      <c r="I64" s="120"/>
      <c r="J64" s="75">
        <v>379.6</v>
      </c>
      <c r="K64" s="78"/>
      <c r="L64" s="75"/>
      <c r="M64" s="79"/>
      <c r="O64" s="107"/>
      <c r="P64" s="107"/>
      <c r="Q64" s="107"/>
    </row>
    <row r="65" spans="1:17" s="100" customFormat="1" ht="12.75">
      <c r="A65" s="120" t="s">
        <v>6</v>
      </c>
      <c r="B65" s="120"/>
      <c r="C65" s="75">
        <v>4.2</v>
      </c>
      <c r="D65" s="75"/>
      <c r="E65" s="97"/>
      <c r="F65" s="98"/>
      <c r="G65" s="99"/>
      <c r="H65" s="120" t="s">
        <v>6</v>
      </c>
      <c r="I65" s="120"/>
      <c r="J65" s="75">
        <v>137.6</v>
      </c>
      <c r="K65" s="75"/>
      <c r="L65" s="97"/>
      <c r="M65" s="98"/>
      <c r="O65" s="107"/>
      <c r="P65" s="107"/>
      <c r="Q65" s="107"/>
    </row>
    <row r="66" spans="1:23" s="100" customFormat="1" ht="12.75">
      <c r="A66" s="120" t="s">
        <v>10</v>
      </c>
      <c r="B66" s="120"/>
      <c r="C66" s="75">
        <v>34.2</v>
      </c>
      <c r="D66" s="75"/>
      <c r="E66" s="97"/>
      <c r="F66" s="98"/>
      <c r="G66" s="99"/>
      <c r="H66" s="120" t="s">
        <v>10</v>
      </c>
      <c r="I66" s="120"/>
      <c r="J66" s="75">
        <v>2002</v>
      </c>
      <c r="K66" s="75"/>
      <c r="L66" s="97"/>
      <c r="M66" s="99"/>
      <c r="O66" s="107"/>
      <c r="P66" s="107"/>
      <c r="Q66" s="107"/>
      <c r="S66" s="125"/>
      <c r="T66" s="125"/>
      <c r="U66" s="125"/>
      <c r="V66" s="125"/>
      <c r="W66" s="125"/>
    </row>
    <row r="67" spans="1:17" s="100" customFormat="1" ht="12.75">
      <c r="A67" s="129"/>
      <c r="B67" s="129"/>
      <c r="C67" s="124"/>
      <c r="D67" s="124"/>
      <c r="E67" s="124"/>
      <c r="F67" s="124"/>
      <c r="G67" s="99"/>
      <c r="H67" s="129" t="s">
        <v>11</v>
      </c>
      <c r="I67" s="129"/>
      <c r="J67" s="124">
        <v>3002</v>
      </c>
      <c r="K67" s="124"/>
      <c r="L67" s="124"/>
      <c r="M67" s="124"/>
      <c r="O67" s="107"/>
      <c r="P67" s="107"/>
      <c r="Q67" s="107"/>
    </row>
    <row r="68" spans="1:17" ht="12.75">
      <c r="A68" s="130" t="s">
        <v>14</v>
      </c>
      <c r="B68" s="130"/>
      <c r="C68" s="130"/>
      <c r="D68" s="130"/>
      <c r="E68" s="66" t="s">
        <v>18</v>
      </c>
      <c r="F68" s="67"/>
      <c r="G68" s="68"/>
      <c r="H68" s="130" t="s">
        <v>14</v>
      </c>
      <c r="I68" s="130"/>
      <c r="J68" s="130"/>
      <c r="K68" s="130"/>
      <c r="L68" s="66" t="s">
        <v>24</v>
      </c>
      <c r="M68" s="67"/>
      <c r="O68" s="31"/>
      <c r="P68" s="107"/>
      <c r="Q68" s="31"/>
    </row>
    <row r="69" spans="1:17" ht="12.75">
      <c r="A69" s="128" t="s">
        <v>12</v>
      </c>
      <c r="B69" s="128"/>
      <c r="C69" s="58"/>
      <c r="D69" s="59" t="s">
        <v>7</v>
      </c>
      <c r="E69" s="127">
        <f>Info!L3</f>
        <v>0</v>
      </c>
      <c r="F69" s="127"/>
      <c r="G69" s="60"/>
      <c r="H69" s="128" t="s">
        <v>12</v>
      </c>
      <c r="I69" s="128"/>
      <c r="J69" s="58"/>
      <c r="K69" s="59" t="s">
        <v>7</v>
      </c>
      <c r="L69" s="127">
        <f>Info!L11</f>
        <v>0</v>
      </c>
      <c r="M69" s="127"/>
      <c r="O69" s="31"/>
      <c r="P69" s="107"/>
      <c r="Q69" s="31"/>
    </row>
    <row r="70" spans="1:17" ht="12.75">
      <c r="A70" s="58"/>
      <c r="B70" s="61"/>
      <c r="C70" s="61"/>
      <c r="D70" s="58" t="s">
        <v>3</v>
      </c>
      <c r="E70" s="58" t="s">
        <v>4</v>
      </c>
      <c r="F70" s="58" t="s">
        <v>5</v>
      </c>
      <c r="G70" s="62"/>
      <c r="H70" s="58"/>
      <c r="I70" s="61"/>
      <c r="J70" s="61"/>
      <c r="K70" s="58" t="s">
        <v>3</v>
      </c>
      <c r="L70" s="58" t="s">
        <v>4</v>
      </c>
      <c r="M70" s="58" t="s">
        <v>5</v>
      </c>
      <c r="O70" s="31"/>
      <c r="P70" s="107"/>
      <c r="Q70" s="31"/>
    </row>
    <row r="71" spans="1:17" s="2" customFormat="1" ht="12.75">
      <c r="A71" s="95" t="s">
        <v>163</v>
      </c>
      <c r="B71" s="57" t="s">
        <v>0</v>
      </c>
      <c r="C71" s="63">
        <f>Info!A8</f>
        <v>6</v>
      </c>
      <c r="D71" s="76" t="str">
        <f>Info!C8</f>
        <v> 3.40   </v>
      </c>
      <c r="E71" s="76" t="str">
        <f>Info!D8</f>
        <v> 2.60   </v>
      </c>
      <c r="F71" s="76" t="str">
        <f>Info!E8</f>
        <v> 2.80   </v>
      </c>
      <c r="G71" s="62"/>
      <c r="H71" s="95" t="s">
        <v>163</v>
      </c>
      <c r="I71" s="57" t="s">
        <v>0</v>
      </c>
      <c r="J71" s="63">
        <f>Info!A48</f>
        <v>8</v>
      </c>
      <c r="K71" s="76" t="str">
        <f>Info!C48</f>
        <v> 4.40   </v>
      </c>
      <c r="L71" s="76" t="str">
        <f>Info!D48</f>
        <v> 2.60   </v>
      </c>
      <c r="M71" s="76" t="str">
        <f>Info!E48</f>
        <v> 2.60   </v>
      </c>
      <c r="O71" s="106"/>
      <c r="P71" s="107"/>
      <c r="Q71" s="106"/>
    </row>
    <row r="72" spans="1:17" s="2" customFormat="1" ht="12.75">
      <c r="A72" s="95" t="s">
        <v>164</v>
      </c>
      <c r="B72" s="57" t="s">
        <v>1</v>
      </c>
      <c r="C72" s="63">
        <f>Info!A9</f>
        <v>5</v>
      </c>
      <c r="D72" s="77" t="str">
        <f>Info!C9</f>
        <v>     </v>
      </c>
      <c r="E72" s="76" t="str">
        <f>Info!D9</f>
        <v> 4.80   </v>
      </c>
      <c r="F72" s="76" t="str">
        <f>Info!E9</f>
        <v> 4.80   </v>
      </c>
      <c r="G72" s="62"/>
      <c r="H72" s="95" t="s">
        <v>164</v>
      </c>
      <c r="I72" s="57" t="s">
        <v>1</v>
      </c>
      <c r="J72" s="63">
        <f>Info!A49</f>
        <v>2</v>
      </c>
      <c r="K72" s="77"/>
      <c r="L72" s="76" t="str">
        <f>Info!D49</f>
        <v> 3.60   </v>
      </c>
      <c r="M72" s="76" t="str">
        <f>Info!E49</f>
        <v> 2.80   </v>
      </c>
      <c r="O72" s="106"/>
      <c r="P72" s="107"/>
      <c r="Q72" s="106"/>
    </row>
    <row r="73" spans="1:17" s="2" customFormat="1" ht="12.75">
      <c r="A73" s="95" t="s">
        <v>165</v>
      </c>
      <c r="B73" s="57" t="s">
        <v>2</v>
      </c>
      <c r="C73" s="63">
        <f>Info!A10</f>
        <v>2</v>
      </c>
      <c r="D73" s="77" t="str">
        <f>Info!C10</f>
        <v>     </v>
      </c>
      <c r="E73" s="77" t="str">
        <f>Info!D10</f>
        <v>     </v>
      </c>
      <c r="F73" s="76" t="str">
        <f>Info!E10</f>
        <v> 10.80   </v>
      </c>
      <c r="G73" s="62"/>
      <c r="H73" s="95" t="s">
        <v>165</v>
      </c>
      <c r="I73" s="57" t="s">
        <v>2</v>
      </c>
      <c r="J73" s="63">
        <f>Info!A50</f>
        <v>3</v>
      </c>
      <c r="K73" s="77"/>
      <c r="L73" s="77"/>
      <c r="M73" s="76" t="str">
        <f>Info!E50</f>
        <v> 4.40   </v>
      </c>
      <c r="O73" s="106"/>
      <c r="P73" s="107"/>
      <c r="Q73" s="106"/>
    </row>
    <row r="74" spans="1:17" s="2" customFormat="1" ht="12.75">
      <c r="A74" s="96" t="s">
        <v>166</v>
      </c>
      <c r="B74" s="57"/>
      <c r="C74" s="63" t="s">
        <v>23</v>
      </c>
      <c r="D74" s="77"/>
      <c r="E74" s="77"/>
      <c r="F74" s="76"/>
      <c r="G74" s="62"/>
      <c r="H74" s="96" t="s">
        <v>166</v>
      </c>
      <c r="I74" s="57"/>
      <c r="J74" s="63" t="s">
        <v>16</v>
      </c>
      <c r="K74" s="77"/>
      <c r="L74" s="77"/>
      <c r="M74" s="76"/>
      <c r="O74" s="106"/>
      <c r="P74" s="107"/>
      <c r="Q74" s="106"/>
    </row>
    <row r="75" spans="1:17" s="100" customFormat="1" ht="12.75">
      <c r="A75" s="120" t="s">
        <v>8</v>
      </c>
      <c r="B75" s="120"/>
      <c r="C75" s="75">
        <v>17.4</v>
      </c>
      <c r="D75" s="75" t="s">
        <v>13</v>
      </c>
      <c r="E75" s="75">
        <v>4.8</v>
      </c>
      <c r="F75" s="79"/>
      <c r="G75" s="99"/>
      <c r="H75" s="120" t="s">
        <v>8</v>
      </c>
      <c r="I75" s="120"/>
      <c r="J75" s="75">
        <v>14.4</v>
      </c>
      <c r="K75" s="78"/>
      <c r="L75" s="75"/>
      <c r="M75" s="79"/>
      <c r="O75" s="63"/>
      <c r="P75" s="107"/>
      <c r="Q75" s="107"/>
    </row>
    <row r="76" spans="1:17" s="100" customFormat="1" ht="12.75">
      <c r="A76" s="120" t="s">
        <v>6</v>
      </c>
      <c r="B76" s="120"/>
      <c r="C76" s="75">
        <v>8.2</v>
      </c>
      <c r="D76" s="75"/>
      <c r="E76" s="97"/>
      <c r="F76" s="98"/>
      <c r="G76" s="99"/>
      <c r="H76" s="120" t="s">
        <v>6</v>
      </c>
      <c r="I76" s="120"/>
      <c r="J76" s="75">
        <v>7.9</v>
      </c>
      <c r="K76" s="75" t="s">
        <v>9</v>
      </c>
      <c r="L76" s="97">
        <v>44.8</v>
      </c>
      <c r="M76" s="98"/>
      <c r="O76" s="63"/>
      <c r="P76" s="107"/>
      <c r="Q76" s="107"/>
    </row>
    <row r="77" spans="1:17" s="100" customFormat="1" ht="12.75">
      <c r="A77" s="120" t="s">
        <v>10</v>
      </c>
      <c r="B77" s="120"/>
      <c r="C77" s="75">
        <v>216.2</v>
      </c>
      <c r="D77" s="75"/>
      <c r="E77" s="97"/>
      <c r="F77" s="98"/>
      <c r="G77" s="99"/>
      <c r="H77" s="120" t="s">
        <v>10</v>
      </c>
      <c r="I77" s="120"/>
      <c r="J77" s="75">
        <v>141.4</v>
      </c>
      <c r="K77" s="75"/>
      <c r="L77" s="97"/>
      <c r="M77" s="98"/>
      <c r="O77" s="63"/>
      <c r="P77" s="107"/>
      <c r="Q77" s="107"/>
    </row>
    <row r="78" spans="1:17" s="100" customFormat="1" ht="12.75">
      <c r="A78" s="129"/>
      <c r="B78" s="129"/>
      <c r="C78" s="124"/>
      <c r="D78" s="124"/>
      <c r="E78" s="124"/>
      <c r="F78" s="124"/>
      <c r="G78" s="99"/>
      <c r="H78" s="129"/>
      <c r="I78" s="129"/>
      <c r="J78" s="124"/>
      <c r="K78" s="124"/>
      <c r="L78" s="124"/>
      <c r="M78" s="124"/>
      <c r="O78" s="63"/>
      <c r="P78" s="107"/>
      <c r="Q78" s="107"/>
    </row>
    <row r="79" spans="1:17" s="100" customFormat="1" ht="12.75">
      <c r="A79" s="131" t="s">
        <v>14</v>
      </c>
      <c r="B79" s="131"/>
      <c r="C79" s="131"/>
      <c r="D79" s="131"/>
      <c r="E79" s="101" t="s">
        <v>19</v>
      </c>
      <c r="F79" s="102"/>
      <c r="G79" s="103"/>
      <c r="H79" s="131" t="s">
        <v>14</v>
      </c>
      <c r="I79" s="131"/>
      <c r="J79" s="131"/>
      <c r="K79" s="131"/>
      <c r="L79" s="101" t="s">
        <v>25</v>
      </c>
      <c r="M79" s="102"/>
      <c r="O79" s="63"/>
      <c r="P79" s="107"/>
      <c r="Q79" s="107"/>
    </row>
    <row r="80" spans="1:17" ht="12.75">
      <c r="A80" s="128" t="s">
        <v>12</v>
      </c>
      <c r="B80" s="128"/>
      <c r="C80" s="58"/>
      <c r="D80" s="59" t="s">
        <v>7</v>
      </c>
      <c r="E80" s="127">
        <f>Info!L4</f>
        <v>0</v>
      </c>
      <c r="F80" s="127"/>
      <c r="G80" s="60"/>
      <c r="H80" s="57" t="s">
        <v>12</v>
      </c>
      <c r="I80" s="57"/>
      <c r="J80" s="58"/>
      <c r="K80" s="59" t="s">
        <v>7</v>
      </c>
      <c r="L80" s="127">
        <f>Info!L12</f>
        <v>0</v>
      </c>
      <c r="M80" s="127"/>
      <c r="O80" s="63"/>
      <c r="P80" s="31"/>
      <c r="Q80" s="31"/>
    </row>
    <row r="81" spans="1:17" ht="12.75">
      <c r="A81" s="58"/>
      <c r="B81" s="61"/>
      <c r="C81" s="61"/>
      <c r="D81" s="58" t="s">
        <v>3</v>
      </c>
      <c r="E81" s="58" t="s">
        <v>4</v>
      </c>
      <c r="F81" s="58" t="s">
        <v>5</v>
      </c>
      <c r="G81" s="62"/>
      <c r="H81" s="58"/>
      <c r="I81" s="61"/>
      <c r="J81" s="61"/>
      <c r="K81" s="58" t="s">
        <v>3</v>
      </c>
      <c r="L81" s="58" t="s">
        <v>4</v>
      </c>
      <c r="M81" s="58" t="s">
        <v>5</v>
      </c>
      <c r="O81" s="63"/>
      <c r="P81" s="31"/>
      <c r="Q81" s="31"/>
    </row>
    <row r="82" spans="1:17" s="2" customFormat="1" ht="12.75">
      <c r="A82" s="95" t="s">
        <v>163</v>
      </c>
      <c r="B82" s="57" t="s">
        <v>0</v>
      </c>
      <c r="C82" s="63">
        <f>Info!A13</f>
        <v>5</v>
      </c>
      <c r="D82" s="76" t="str">
        <f>Info!C13</f>
        <v> 2.60   </v>
      </c>
      <c r="E82" s="76" t="str">
        <f>Info!D13</f>
        <v> 2.20   </v>
      </c>
      <c r="F82" s="76" t="str">
        <f>Info!E13</f>
        <v> 2.20   </v>
      </c>
      <c r="G82" s="62"/>
      <c r="H82" s="95" t="s">
        <v>163</v>
      </c>
      <c r="I82" s="57" t="s">
        <v>0</v>
      </c>
      <c r="J82" s="63">
        <f>Info!A53</f>
        <v>2</v>
      </c>
      <c r="K82" s="76" t="str">
        <f>Info!C53</f>
        <v> 7.40   </v>
      </c>
      <c r="L82" s="76" t="str">
        <f>Info!D53</f>
        <v> 3.20   </v>
      </c>
      <c r="M82" s="76" t="str">
        <f>Info!E53</f>
        <v> 2.60   </v>
      </c>
      <c r="O82" s="63"/>
      <c r="P82" s="106"/>
      <c r="Q82" s="106"/>
    </row>
    <row r="83" spans="1:17" s="2" customFormat="1" ht="12.75">
      <c r="A83" s="95" t="s">
        <v>164</v>
      </c>
      <c r="B83" s="57" t="s">
        <v>1</v>
      </c>
      <c r="C83" s="63">
        <f>Info!A14</f>
        <v>6</v>
      </c>
      <c r="D83" s="77"/>
      <c r="E83" s="76" t="str">
        <f>Info!D14</f>
        <v> 7.80   </v>
      </c>
      <c r="F83" s="76" t="str">
        <f>Info!E14</f>
        <v> 4.40   </v>
      </c>
      <c r="G83" s="62"/>
      <c r="H83" s="95" t="s">
        <v>164</v>
      </c>
      <c r="I83" s="57" t="s">
        <v>1</v>
      </c>
      <c r="J83" s="63">
        <f>Info!A54</f>
        <v>7</v>
      </c>
      <c r="K83" s="77"/>
      <c r="L83" s="76" t="str">
        <f>Info!D54</f>
        <v> 2.60   </v>
      </c>
      <c r="M83" s="76" t="str">
        <f>Info!E54</f>
        <v> 2.60   </v>
      </c>
      <c r="O83" s="63"/>
      <c r="P83" s="106"/>
      <c r="Q83" s="106"/>
    </row>
    <row r="84" spans="1:17" s="2" customFormat="1" ht="12.75">
      <c r="A84" s="95" t="s">
        <v>165</v>
      </c>
      <c r="B84" s="57" t="s">
        <v>2</v>
      </c>
      <c r="C84" s="63">
        <f>Info!A15</f>
        <v>1</v>
      </c>
      <c r="D84" s="77"/>
      <c r="E84" s="77"/>
      <c r="F84" s="76" t="str">
        <f>Info!E15</f>
        <v> 4.60   </v>
      </c>
      <c r="G84" s="62"/>
      <c r="H84" s="95" t="s">
        <v>165</v>
      </c>
      <c r="I84" s="57" t="s">
        <v>2</v>
      </c>
      <c r="J84" s="63">
        <f>Info!A55</f>
        <v>4</v>
      </c>
      <c r="K84" s="77"/>
      <c r="L84" s="77"/>
      <c r="M84" s="76" t="str">
        <f>Info!E55</f>
        <v> 3.20   </v>
      </c>
      <c r="O84" s="63"/>
      <c r="P84" s="106"/>
      <c r="Q84" s="106"/>
    </row>
    <row r="85" spans="1:17" s="2" customFormat="1" ht="12.75">
      <c r="A85" s="96" t="s">
        <v>166</v>
      </c>
      <c r="B85" s="57"/>
      <c r="C85" s="63">
        <f>Info!M4</f>
        <v>7</v>
      </c>
      <c r="D85" s="77"/>
      <c r="E85" s="77"/>
      <c r="F85" s="76"/>
      <c r="G85" s="62"/>
      <c r="H85" s="96" t="s">
        <v>166</v>
      </c>
      <c r="I85" s="57"/>
      <c r="J85" s="63">
        <f>Info!M12</f>
        <v>1</v>
      </c>
      <c r="K85" s="77"/>
      <c r="L85" s="77"/>
      <c r="M85" s="76"/>
      <c r="O85" s="63"/>
      <c r="P85" s="106"/>
      <c r="Q85" s="106"/>
    </row>
    <row r="86" spans="1:17" s="100" customFormat="1" ht="12.75">
      <c r="A86" s="120" t="s">
        <v>8</v>
      </c>
      <c r="B86" s="120"/>
      <c r="C86" s="75">
        <v>23.2</v>
      </c>
      <c r="D86" s="78"/>
      <c r="E86" s="75"/>
      <c r="F86" s="79"/>
      <c r="G86" s="99"/>
      <c r="H86" s="120" t="s">
        <v>8</v>
      </c>
      <c r="I86" s="120"/>
      <c r="J86" s="75">
        <v>19.2</v>
      </c>
      <c r="K86" s="78"/>
      <c r="L86" s="75"/>
      <c r="M86" s="79"/>
      <c r="O86" s="63"/>
      <c r="P86" s="107"/>
      <c r="Q86" s="107"/>
    </row>
    <row r="87" spans="1:17" s="100" customFormat="1" ht="12.75">
      <c r="A87" s="120" t="s">
        <v>6</v>
      </c>
      <c r="B87" s="120"/>
      <c r="C87" s="75">
        <v>10.1</v>
      </c>
      <c r="D87" s="75"/>
      <c r="E87" s="97"/>
      <c r="F87" s="98"/>
      <c r="G87" s="99"/>
      <c r="H87" s="120" t="s">
        <v>6</v>
      </c>
      <c r="I87" s="120"/>
      <c r="J87" s="75">
        <v>9.6</v>
      </c>
      <c r="K87" s="75"/>
      <c r="L87" s="97"/>
      <c r="M87" s="98"/>
      <c r="O87" s="63"/>
      <c r="P87" s="107"/>
      <c r="Q87" s="107"/>
    </row>
    <row r="88" spans="1:17" s="100" customFormat="1" ht="12.75">
      <c r="A88" s="120" t="s">
        <v>10</v>
      </c>
      <c r="B88" s="120"/>
      <c r="C88" s="75">
        <v>90</v>
      </c>
      <c r="D88" s="75"/>
      <c r="E88" s="97"/>
      <c r="F88" s="98"/>
      <c r="G88" s="99"/>
      <c r="H88" s="120" t="s">
        <v>10</v>
      </c>
      <c r="I88" s="120"/>
      <c r="J88" s="75">
        <v>92.4</v>
      </c>
      <c r="K88" s="75"/>
      <c r="L88" s="97"/>
      <c r="M88" s="98"/>
      <c r="O88" s="63"/>
      <c r="P88" s="107"/>
      <c r="Q88" s="107"/>
    </row>
    <row r="89" spans="1:17" s="100" customFormat="1" ht="12.75">
      <c r="A89" s="129" t="s">
        <v>11</v>
      </c>
      <c r="B89" s="129"/>
      <c r="C89" s="124">
        <v>367.6</v>
      </c>
      <c r="D89" s="124"/>
      <c r="E89" s="124"/>
      <c r="F89" s="124"/>
      <c r="G89" s="99"/>
      <c r="H89" s="129" t="s">
        <v>11</v>
      </c>
      <c r="I89" s="129"/>
      <c r="J89" s="124">
        <v>148.6</v>
      </c>
      <c r="K89" s="124"/>
      <c r="L89" s="124"/>
      <c r="M89" s="124"/>
      <c r="O89" s="63"/>
      <c r="P89" s="107"/>
      <c r="Q89" s="107"/>
    </row>
    <row r="90" spans="1:17" ht="12.75">
      <c r="A90" s="130" t="s">
        <v>14</v>
      </c>
      <c r="B90" s="130"/>
      <c r="C90" s="130"/>
      <c r="D90" s="130"/>
      <c r="E90" s="66" t="s">
        <v>20</v>
      </c>
      <c r="F90" s="67"/>
      <c r="G90" s="68"/>
      <c r="H90" s="130" t="s">
        <v>14</v>
      </c>
      <c r="I90" s="130"/>
      <c r="J90" s="130"/>
      <c r="K90" s="130"/>
      <c r="L90" s="66" t="s">
        <v>26</v>
      </c>
      <c r="M90" s="67"/>
      <c r="O90" s="63"/>
      <c r="P90" s="31"/>
      <c r="Q90" s="31"/>
    </row>
    <row r="91" spans="1:17" ht="12.75">
      <c r="A91" s="128" t="s">
        <v>12</v>
      </c>
      <c r="B91" s="128"/>
      <c r="C91" s="58"/>
      <c r="D91" s="59" t="s">
        <v>7</v>
      </c>
      <c r="E91" s="127">
        <f>Info!L5</f>
        <v>0</v>
      </c>
      <c r="F91" s="127"/>
      <c r="G91" s="60"/>
      <c r="H91" s="128" t="s">
        <v>12</v>
      </c>
      <c r="I91" s="128"/>
      <c r="J91" s="58" t="s">
        <v>23</v>
      </c>
      <c r="K91" s="59" t="s">
        <v>7</v>
      </c>
      <c r="L91" s="127">
        <v>7</v>
      </c>
      <c r="M91" s="127"/>
      <c r="O91" s="31"/>
      <c r="P91" s="31"/>
      <c r="Q91" s="31"/>
    </row>
    <row r="92" spans="1:17" ht="12.75">
      <c r="A92" s="58"/>
      <c r="B92" s="61"/>
      <c r="C92" s="61"/>
      <c r="D92" s="58" t="s">
        <v>3</v>
      </c>
      <c r="E92" s="58" t="s">
        <v>4</v>
      </c>
      <c r="F92" s="58" t="s">
        <v>5</v>
      </c>
      <c r="G92" s="62"/>
      <c r="H92" s="58"/>
      <c r="I92" s="61"/>
      <c r="J92" s="61"/>
      <c r="K92" s="58" t="s">
        <v>3</v>
      </c>
      <c r="L92" s="58" t="s">
        <v>4</v>
      </c>
      <c r="M92" s="58" t="s">
        <v>5</v>
      </c>
      <c r="O92" s="31"/>
      <c r="P92" s="31"/>
      <c r="Q92" s="31"/>
    </row>
    <row r="93" spans="1:13" ht="12.75">
      <c r="A93" s="95" t="s">
        <v>163</v>
      </c>
      <c r="B93" s="57" t="s">
        <v>0</v>
      </c>
      <c r="C93" s="63">
        <f>Info!A18</f>
        <v>7</v>
      </c>
      <c r="D93" s="76" t="str">
        <f>Info!C18</f>
        <v> 27.20   </v>
      </c>
      <c r="E93" s="76" t="str">
        <f>Info!D18</f>
        <v> 6.40   </v>
      </c>
      <c r="F93" s="76" t="str">
        <f>Info!E18</f>
        <v> 3.40   </v>
      </c>
      <c r="G93" s="62"/>
      <c r="H93" s="95" t="s">
        <v>163</v>
      </c>
      <c r="I93" s="57" t="s">
        <v>0</v>
      </c>
      <c r="J93" s="63">
        <f>Info!A58</f>
        <v>4</v>
      </c>
      <c r="K93" s="76" t="str">
        <f>Info!C58</f>
        <v> 7.20   </v>
      </c>
      <c r="L93" s="76" t="str">
        <f>Info!D58</f>
        <v> 4.40   </v>
      </c>
      <c r="M93" s="76" t="str">
        <f>Info!E58</f>
        <v> 2.40   </v>
      </c>
    </row>
    <row r="94" spans="1:13" ht="12.75">
      <c r="A94" s="95" t="s">
        <v>164</v>
      </c>
      <c r="B94" s="57" t="s">
        <v>1</v>
      </c>
      <c r="C94" s="63">
        <f>Info!A19</f>
        <v>1</v>
      </c>
      <c r="D94" s="77"/>
      <c r="E94" s="76" t="str">
        <f>Info!D19</f>
        <v> 2.80   </v>
      </c>
      <c r="F94" s="76" t="str">
        <f>Info!E19</f>
        <v> 2.20   </v>
      </c>
      <c r="G94" s="62"/>
      <c r="H94" s="95" t="s">
        <v>164</v>
      </c>
      <c r="I94" s="57" t="s">
        <v>1</v>
      </c>
      <c r="J94" s="63">
        <f>Info!A59</f>
        <v>6</v>
      </c>
      <c r="K94" s="77"/>
      <c r="L94" s="76" t="str">
        <f>Info!D59</f>
        <v> 6.40   </v>
      </c>
      <c r="M94" s="76" t="str">
        <f>Info!E59</f>
        <v> 3.00   </v>
      </c>
    </row>
    <row r="95" spans="1:13" ht="12.75">
      <c r="A95" s="95" t="s">
        <v>165</v>
      </c>
      <c r="B95" s="57" t="s">
        <v>2</v>
      </c>
      <c r="C95" s="63">
        <f>Info!A20</f>
        <v>6</v>
      </c>
      <c r="D95" s="77"/>
      <c r="E95" s="77"/>
      <c r="F95" s="76" t="str">
        <f>Info!E20</f>
        <v> 3.20   </v>
      </c>
      <c r="G95" s="62"/>
      <c r="H95" s="95" t="s">
        <v>165</v>
      </c>
      <c r="I95" s="57" t="s">
        <v>2</v>
      </c>
      <c r="J95" s="63">
        <f>Info!A60</f>
        <v>8</v>
      </c>
      <c r="K95" s="77"/>
      <c r="L95" s="77"/>
      <c r="M95" s="76" t="str">
        <f>Info!E60</f>
        <v> 2.10   </v>
      </c>
    </row>
    <row r="96" spans="1:13" ht="12.75">
      <c r="A96" s="96" t="s">
        <v>166</v>
      </c>
      <c r="B96" s="57"/>
      <c r="C96" s="63" t="s">
        <v>20</v>
      </c>
      <c r="D96" s="77"/>
      <c r="E96" s="77"/>
      <c r="F96" s="76"/>
      <c r="G96" s="62"/>
      <c r="H96" s="96" t="s">
        <v>166</v>
      </c>
      <c r="I96" s="57"/>
      <c r="J96" s="63" t="s">
        <v>18</v>
      </c>
      <c r="K96" s="77"/>
      <c r="L96" s="77"/>
      <c r="M96" s="76"/>
    </row>
    <row r="97" spans="1:13" s="100" customFormat="1" ht="12.75">
      <c r="A97" s="120" t="s">
        <v>8</v>
      </c>
      <c r="B97" s="120"/>
      <c r="C97" s="75">
        <v>112.6</v>
      </c>
      <c r="D97" s="78"/>
      <c r="E97" s="75"/>
      <c r="F97" s="79"/>
      <c r="G97" s="99"/>
      <c r="H97" s="120" t="s">
        <v>8</v>
      </c>
      <c r="I97" s="120"/>
      <c r="J97" s="75">
        <v>29.2</v>
      </c>
      <c r="K97" s="78"/>
      <c r="L97" s="75"/>
      <c r="M97" s="79"/>
    </row>
    <row r="98" spans="1:13" s="100" customFormat="1" ht="12.75">
      <c r="A98" s="120" t="s">
        <v>6</v>
      </c>
      <c r="B98" s="120"/>
      <c r="C98" s="75">
        <v>38.1</v>
      </c>
      <c r="D98" s="75"/>
      <c r="E98" s="97"/>
      <c r="F98" s="98"/>
      <c r="G98" s="99"/>
      <c r="H98" s="120" t="s">
        <v>6</v>
      </c>
      <c r="I98" s="120"/>
      <c r="J98" s="75">
        <v>23</v>
      </c>
      <c r="K98" s="75"/>
      <c r="L98" s="97"/>
      <c r="M98" s="98"/>
    </row>
    <row r="99" spans="1:13" s="100" customFormat="1" ht="12.75">
      <c r="A99" s="120" t="s">
        <v>10</v>
      </c>
      <c r="B99" s="120"/>
      <c r="C99" s="75">
        <v>426</v>
      </c>
      <c r="D99" s="75"/>
      <c r="E99" s="97"/>
      <c r="F99" s="98"/>
      <c r="G99" s="99"/>
      <c r="H99" s="120" t="s">
        <v>10</v>
      </c>
      <c r="I99" s="120"/>
      <c r="J99" s="75">
        <v>152</v>
      </c>
      <c r="K99" s="75"/>
      <c r="L99" s="97"/>
      <c r="M99" s="98"/>
    </row>
    <row r="100" spans="1:13" s="100" customFormat="1" ht="12.75">
      <c r="A100" s="129"/>
      <c r="B100" s="129"/>
      <c r="C100" s="124"/>
      <c r="D100" s="124"/>
      <c r="E100" s="124"/>
      <c r="F100" s="124"/>
      <c r="G100" s="99"/>
      <c r="H100" s="129"/>
      <c r="I100" s="129"/>
      <c r="J100" s="124"/>
      <c r="K100" s="124"/>
      <c r="L100" s="108"/>
      <c r="M100" s="108"/>
    </row>
    <row r="101" spans="1:13" ht="12.75">
      <c r="A101" s="130" t="s">
        <v>14</v>
      </c>
      <c r="B101" s="130"/>
      <c r="C101" s="130"/>
      <c r="D101" s="130"/>
      <c r="E101" s="66" t="s">
        <v>21</v>
      </c>
      <c r="F101" s="67"/>
      <c r="G101" s="68"/>
      <c r="H101" s="130" t="s">
        <v>14</v>
      </c>
      <c r="I101" s="130"/>
      <c r="J101" s="130"/>
      <c r="K101" s="130"/>
      <c r="L101" s="66" t="s">
        <v>27</v>
      </c>
      <c r="M101" s="67"/>
    </row>
    <row r="102" spans="1:13" ht="12.75">
      <c r="A102" s="128" t="s">
        <v>12</v>
      </c>
      <c r="B102" s="128"/>
      <c r="C102" s="58" t="s">
        <v>21</v>
      </c>
      <c r="D102" s="59" t="s">
        <v>7</v>
      </c>
      <c r="E102" s="127">
        <v>6</v>
      </c>
      <c r="F102" s="127"/>
      <c r="G102" s="60"/>
      <c r="H102" s="57" t="s">
        <v>12</v>
      </c>
      <c r="I102" s="57"/>
      <c r="J102" s="58" t="s">
        <v>22</v>
      </c>
      <c r="K102" s="59" t="s">
        <v>7</v>
      </c>
      <c r="L102" s="127">
        <v>8</v>
      </c>
      <c r="M102" s="127"/>
    </row>
    <row r="103" spans="1:13" ht="12.75">
      <c r="A103" s="58"/>
      <c r="B103" s="61"/>
      <c r="C103" s="61"/>
      <c r="D103" s="58" t="s">
        <v>3</v>
      </c>
      <c r="E103" s="58" t="s">
        <v>4</v>
      </c>
      <c r="F103" s="58" t="s">
        <v>5</v>
      </c>
      <c r="G103" s="62"/>
      <c r="H103" s="58"/>
      <c r="I103" s="61"/>
      <c r="J103" s="61"/>
      <c r="K103" s="58" t="s">
        <v>3</v>
      </c>
      <c r="L103" s="58" t="s">
        <v>4</v>
      </c>
      <c r="M103" s="58" t="s">
        <v>5</v>
      </c>
    </row>
    <row r="104" spans="1:13" ht="12.75">
      <c r="A104" s="95" t="s">
        <v>163</v>
      </c>
      <c r="B104" s="57" t="s">
        <v>0</v>
      </c>
      <c r="C104" s="63">
        <f>Info!A23</f>
        <v>5</v>
      </c>
      <c r="D104" s="76" t="str">
        <f>Info!C23</f>
        <v> 3.20   </v>
      </c>
      <c r="E104" s="76" t="str">
        <f>Info!D23</f>
        <v> 2.40   </v>
      </c>
      <c r="F104" s="76" t="str">
        <f>Info!E23</f>
        <v> 2.20   </v>
      </c>
      <c r="G104" s="62"/>
      <c r="H104" s="95" t="s">
        <v>163</v>
      </c>
      <c r="I104" s="57" t="s">
        <v>0</v>
      </c>
      <c r="J104" s="63">
        <f>Info!A63</f>
        <v>6</v>
      </c>
      <c r="K104" s="76" t="str">
        <f>Info!C63</f>
        <v> 2.60   </v>
      </c>
      <c r="L104" s="76" t="str">
        <f>Info!D63</f>
        <v> 2.20   </v>
      </c>
      <c r="M104" s="76" t="str">
        <f>Info!E63</f>
        <v> 2.10   </v>
      </c>
    </row>
    <row r="105" spans="1:20" ht="12.75">
      <c r="A105" s="95" t="s">
        <v>164</v>
      </c>
      <c r="B105" s="57" t="s">
        <v>1</v>
      </c>
      <c r="C105" s="63">
        <f>Info!A24</f>
        <v>3</v>
      </c>
      <c r="D105" s="77"/>
      <c r="E105" s="76" t="str">
        <f>Info!D24</f>
        <v> 3.80   </v>
      </c>
      <c r="F105" s="76" t="str">
        <f>Info!E24</f>
        <v> 3.20   </v>
      </c>
      <c r="G105" s="62"/>
      <c r="H105" s="95" t="s">
        <v>164</v>
      </c>
      <c r="I105" s="57" t="s">
        <v>1</v>
      </c>
      <c r="J105" s="63">
        <f>Info!A64</f>
        <v>1</v>
      </c>
      <c r="K105" s="77"/>
      <c r="L105" s="76" t="str">
        <f>Info!D64</f>
        <v> 4.40   </v>
      </c>
      <c r="M105" s="76" t="str">
        <f>Info!E64</f>
        <v> 3.00   </v>
      </c>
      <c r="P105" s="5"/>
      <c r="Q105" s="5"/>
      <c r="R105" s="5"/>
      <c r="S105" s="5"/>
      <c r="T105" s="5"/>
    </row>
    <row r="106" spans="1:13" ht="12.75">
      <c r="A106" s="95" t="s">
        <v>165</v>
      </c>
      <c r="B106" s="57" t="s">
        <v>2</v>
      </c>
      <c r="C106" s="63">
        <f>Info!A25</f>
        <v>7</v>
      </c>
      <c r="D106" s="77"/>
      <c r="E106" s="76"/>
      <c r="F106" s="76" t="str">
        <f>Info!E25</f>
        <v> 4.40   </v>
      </c>
      <c r="G106" s="62"/>
      <c r="H106" s="95" t="s">
        <v>165</v>
      </c>
      <c r="I106" s="57" t="s">
        <v>2</v>
      </c>
      <c r="J106" s="63">
        <f>Info!A65</f>
        <v>9</v>
      </c>
      <c r="K106" s="77"/>
      <c r="L106" s="77"/>
      <c r="M106" s="76" t="str">
        <f>Info!E65</f>
        <v> 3.60   </v>
      </c>
    </row>
    <row r="107" spans="1:13" ht="12.75">
      <c r="A107" s="96" t="s">
        <v>166</v>
      </c>
      <c r="B107" s="57"/>
      <c r="C107" s="63">
        <f>Info!M6</f>
        <v>2</v>
      </c>
      <c r="D107" s="77"/>
      <c r="E107" s="76"/>
      <c r="F107" s="76"/>
      <c r="G107" s="62"/>
      <c r="H107" s="96" t="s">
        <v>166</v>
      </c>
      <c r="I107" s="57"/>
      <c r="J107" s="63" t="s">
        <v>21</v>
      </c>
      <c r="K107" s="77"/>
      <c r="L107" s="77"/>
      <c r="M107" s="76"/>
    </row>
    <row r="108" spans="1:13" s="100" customFormat="1" ht="12.75">
      <c r="A108" s="78" t="s">
        <v>8</v>
      </c>
      <c r="B108" s="78"/>
      <c r="C108" s="75">
        <v>15.6</v>
      </c>
      <c r="D108" s="78"/>
      <c r="E108" s="75"/>
      <c r="F108" s="79"/>
      <c r="G108" s="99"/>
      <c r="H108" s="78" t="s">
        <v>8</v>
      </c>
      <c r="I108" s="78"/>
      <c r="J108" s="75">
        <v>9</v>
      </c>
      <c r="K108" s="78" t="s">
        <v>13</v>
      </c>
      <c r="L108" s="75">
        <v>11.6</v>
      </c>
      <c r="M108" s="79"/>
    </row>
    <row r="109" spans="1:13" s="100" customFormat="1" ht="12.75">
      <c r="A109" s="78" t="s">
        <v>6</v>
      </c>
      <c r="B109" s="78"/>
      <c r="C109" s="75">
        <v>6.1</v>
      </c>
      <c r="D109" s="75"/>
      <c r="E109" s="97"/>
      <c r="F109" s="98"/>
      <c r="G109" s="99"/>
      <c r="H109" s="78" t="s">
        <v>6</v>
      </c>
      <c r="I109" s="78"/>
      <c r="J109" s="75">
        <v>5.7</v>
      </c>
      <c r="K109" s="75" t="s">
        <v>9</v>
      </c>
      <c r="L109" s="97">
        <v>44.6</v>
      </c>
      <c r="M109" s="98"/>
    </row>
    <row r="110" spans="1:13" s="100" customFormat="1" ht="12.75">
      <c r="A110" s="78" t="s">
        <v>10</v>
      </c>
      <c r="B110" s="78"/>
      <c r="C110" s="75">
        <v>83.6</v>
      </c>
      <c r="D110" s="75"/>
      <c r="E110" s="97"/>
      <c r="F110" s="98"/>
      <c r="G110" s="99"/>
      <c r="H110" s="78" t="s">
        <v>10</v>
      </c>
      <c r="I110" s="78"/>
      <c r="J110" s="75">
        <v>42</v>
      </c>
      <c r="K110" s="75" t="s">
        <v>28</v>
      </c>
      <c r="L110" s="97">
        <v>147.8</v>
      </c>
      <c r="M110" s="98"/>
    </row>
    <row r="111" spans="1:13" s="100" customFormat="1" ht="12.75">
      <c r="A111" s="129" t="s">
        <v>11</v>
      </c>
      <c r="B111" s="129"/>
      <c r="C111" s="124">
        <v>149.6</v>
      </c>
      <c r="D111" s="124"/>
      <c r="E111" s="124"/>
      <c r="F111" s="124"/>
      <c r="G111" s="99"/>
      <c r="H111" s="109"/>
      <c r="I111" s="109"/>
      <c r="J111" s="124"/>
      <c r="K111" s="124"/>
      <c r="L111" s="124"/>
      <c r="M111" s="124"/>
    </row>
    <row r="112" spans="1:13" ht="12.75">
      <c r="A112" s="130" t="s">
        <v>14</v>
      </c>
      <c r="B112" s="130"/>
      <c r="C112" s="130"/>
      <c r="D112" s="130"/>
      <c r="E112" s="66" t="s">
        <v>22</v>
      </c>
      <c r="F112" s="67"/>
      <c r="G112" s="68"/>
      <c r="H112" s="110"/>
      <c r="I112" s="110"/>
      <c r="J112" s="110"/>
      <c r="K112" s="110"/>
      <c r="L112" s="66"/>
      <c r="M112" s="67"/>
    </row>
    <row r="113" spans="1:13" ht="12.75">
      <c r="A113" s="128" t="s">
        <v>12</v>
      </c>
      <c r="B113" s="128"/>
      <c r="C113" s="58" t="s">
        <v>16</v>
      </c>
      <c r="D113" s="59" t="s">
        <v>7</v>
      </c>
      <c r="E113" s="127">
        <v>5</v>
      </c>
      <c r="F113" s="127"/>
      <c r="G113" s="62"/>
      <c r="H113" s="57"/>
      <c r="I113" s="57"/>
      <c r="J113" s="58"/>
      <c r="K113" s="59"/>
      <c r="L113" s="127"/>
      <c r="M113" s="127"/>
    </row>
    <row r="114" spans="1:13" ht="12.75">
      <c r="A114" s="58"/>
      <c r="B114" s="61"/>
      <c r="C114" s="61"/>
      <c r="D114" s="58" t="s">
        <v>3</v>
      </c>
      <c r="E114" s="58" t="s">
        <v>4</v>
      </c>
      <c r="F114" s="58" t="s">
        <v>5</v>
      </c>
      <c r="G114" s="62"/>
      <c r="H114" s="58"/>
      <c r="I114" s="61"/>
      <c r="J114" s="61"/>
      <c r="K114" s="58"/>
      <c r="L114" s="58"/>
      <c r="M114" s="58"/>
    </row>
    <row r="115" spans="1:13" ht="12.75">
      <c r="A115" s="95" t="s">
        <v>163</v>
      </c>
      <c r="B115" s="57" t="s">
        <v>0</v>
      </c>
      <c r="C115" s="63">
        <f>Info!A28</f>
        <v>3</v>
      </c>
      <c r="D115" s="76" t="str">
        <f>Info!C28</f>
        <v> 9.40   </v>
      </c>
      <c r="E115" s="76" t="str">
        <f>Info!D28</f>
        <v> 3.40   </v>
      </c>
      <c r="F115" s="76" t="str">
        <f>Info!E28</f>
        <v> 3.00   </v>
      </c>
      <c r="G115" s="62"/>
      <c r="H115" s="95"/>
      <c r="I115" s="57"/>
      <c r="J115" s="63"/>
      <c r="K115" s="76"/>
      <c r="L115" s="76"/>
      <c r="M115" s="76"/>
    </row>
    <row r="116" spans="1:13" ht="12.75">
      <c r="A116" s="95" t="s">
        <v>164</v>
      </c>
      <c r="B116" s="57" t="s">
        <v>1</v>
      </c>
      <c r="C116" s="63">
        <f>Info!A29</f>
        <v>7</v>
      </c>
      <c r="D116" s="77"/>
      <c r="E116" s="76" t="str">
        <f>Info!D29</f>
        <v> 3.80   </v>
      </c>
      <c r="F116" s="76" t="str">
        <f>Info!E29</f>
        <v> 2.80   </v>
      </c>
      <c r="G116" s="62"/>
      <c r="H116" s="95"/>
      <c r="I116" s="57"/>
      <c r="J116" s="63"/>
      <c r="K116" s="77"/>
      <c r="L116" s="76"/>
      <c r="M116" s="76"/>
    </row>
    <row r="117" spans="1:13" ht="12.75">
      <c r="A117" s="95" t="s">
        <v>165</v>
      </c>
      <c r="B117" s="57" t="s">
        <v>2</v>
      </c>
      <c r="C117" s="63">
        <f>Info!A30</f>
        <v>6</v>
      </c>
      <c r="D117" s="77"/>
      <c r="E117" s="76"/>
      <c r="F117" s="76" t="str">
        <f>Info!E30</f>
        <v> 5.20   </v>
      </c>
      <c r="G117" s="62"/>
      <c r="H117" s="95"/>
      <c r="I117" s="57"/>
      <c r="J117" s="63"/>
      <c r="K117" s="77"/>
      <c r="L117" s="77"/>
      <c r="M117" s="76"/>
    </row>
    <row r="118" spans="1:13" ht="12.75">
      <c r="A118" s="96" t="s">
        <v>166</v>
      </c>
      <c r="B118" s="57"/>
      <c r="C118" s="63" t="s">
        <v>15</v>
      </c>
      <c r="D118" s="77"/>
      <c r="E118" s="76"/>
      <c r="F118" s="76"/>
      <c r="G118" s="62"/>
      <c r="H118" s="96"/>
      <c r="I118" s="57"/>
      <c r="J118" s="63"/>
      <c r="K118" s="77"/>
      <c r="L118" s="77"/>
      <c r="M118" s="76"/>
    </row>
    <row r="119" spans="1:13" s="100" customFormat="1" ht="12.75">
      <c r="A119" s="120" t="s">
        <v>8</v>
      </c>
      <c r="B119" s="120"/>
      <c r="C119" s="75">
        <v>30</v>
      </c>
      <c r="D119" s="78"/>
      <c r="E119" s="75"/>
      <c r="F119" s="79"/>
      <c r="G119" s="99"/>
      <c r="H119" s="120"/>
      <c r="I119" s="120"/>
      <c r="J119" s="75"/>
      <c r="K119" s="78"/>
      <c r="L119" s="75"/>
      <c r="M119" s="79"/>
    </row>
    <row r="120" spans="1:13" s="100" customFormat="1" ht="12.75">
      <c r="A120" s="120" t="s">
        <v>6</v>
      </c>
      <c r="B120" s="120"/>
      <c r="C120" s="75">
        <v>17.9</v>
      </c>
      <c r="D120" s="75" t="s">
        <v>9</v>
      </c>
      <c r="E120" s="97">
        <v>372.2</v>
      </c>
      <c r="F120" s="98"/>
      <c r="G120" s="99"/>
      <c r="H120" s="120"/>
      <c r="I120" s="120"/>
      <c r="J120" s="75"/>
      <c r="K120" s="75"/>
      <c r="L120" s="97"/>
      <c r="M120" s="98"/>
    </row>
    <row r="121" spans="1:13" s="100" customFormat="1" ht="12.75">
      <c r="A121" s="120" t="s">
        <v>10</v>
      </c>
      <c r="B121" s="120"/>
      <c r="C121" s="75">
        <v>118.6</v>
      </c>
      <c r="D121" s="75"/>
      <c r="E121" s="97"/>
      <c r="F121" s="98"/>
      <c r="G121" s="99"/>
      <c r="H121" s="95"/>
      <c r="I121" s="57"/>
      <c r="J121" s="63"/>
      <c r="K121" s="77"/>
      <c r="L121" s="77"/>
      <c r="M121" s="76"/>
    </row>
    <row r="122" spans="1:13" s="100" customFormat="1" ht="12.75">
      <c r="A122" s="109"/>
      <c r="B122" s="109"/>
      <c r="C122" s="124"/>
      <c r="D122" s="124"/>
      <c r="E122" s="124"/>
      <c r="F122" s="124"/>
      <c r="G122" s="99"/>
      <c r="H122" s="96"/>
      <c r="I122" s="57"/>
      <c r="J122" s="63"/>
      <c r="K122" s="77"/>
      <c r="L122" s="77"/>
      <c r="M122" s="76"/>
    </row>
    <row r="123" spans="1:13" ht="12.75">
      <c r="A123" s="130" t="s">
        <v>14</v>
      </c>
      <c r="B123" s="130"/>
      <c r="C123" s="130"/>
      <c r="D123" s="130"/>
      <c r="E123" s="66" t="s">
        <v>16</v>
      </c>
      <c r="F123" s="67"/>
      <c r="G123" s="68"/>
      <c r="H123" s="120"/>
      <c r="I123" s="120"/>
      <c r="J123" s="75"/>
      <c r="K123" s="75"/>
      <c r="L123" s="75"/>
      <c r="M123" s="79"/>
    </row>
    <row r="124" spans="1:13" ht="12.75">
      <c r="A124" s="128" t="s">
        <v>12</v>
      </c>
      <c r="B124" s="128"/>
      <c r="C124" s="58"/>
      <c r="D124" s="59" t="s">
        <v>7</v>
      </c>
      <c r="E124" s="127">
        <f>Info!L8</f>
        <v>0</v>
      </c>
      <c r="F124" s="127"/>
      <c r="G124" s="62"/>
      <c r="H124" s="120"/>
      <c r="I124" s="120"/>
      <c r="J124" s="75"/>
      <c r="K124" s="75"/>
      <c r="L124" s="97"/>
      <c r="M124" s="98"/>
    </row>
    <row r="125" spans="1:13" ht="12.75">
      <c r="A125" s="58"/>
      <c r="B125" s="61"/>
      <c r="C125" s="61"/>
      <c r="D125" s="58" t="s">
        <v>3</v>
      </c>
      <c r="E125" s="58" t="s">
        <v>4</v>
      </c>
      <c r="F125" s="58" t="s">
        <v>5</v>
      </c>
      <c r="G125" s="62"/>
      <c r="H125" s="58"/>
      <c r="I125" s="61"/>
      <c r="J125" s="61"/>
      <c r="K125" s="58"/>
      <c r="L125" s="58"/>
      <c r="M125" s="58"/>
    </row>
    <row r="126" spans="1:13" ht="12.75">
      <c r="A126" s="95" t="s">
        <v>163</v>
      </c>
      <c r="B126" s="57" t="s">
        <v>0</v>
      </c>
      <c r="C126" s="63">
        <f>Info!A33</f>
        <v>5</v>
      </c>
      <c r="D126" s="76" t="str">
        <f>Info!C33</f>
        <v> 14.20   </v>
      </c>
      <c r="E126" s="76" t="str">
        <f>Info!D33</f>
        <v> 8.20   </v>
      </c>
      <c r="F126" s="76" t="str">
        <f>Info!E33</f>
        <v> 3.80   </v>
      </c>
      <c r="G126" s="62"/>
      <c r="H126" s="95"/>
      <c r="I126" s="57"/>
      <c r="J126" s="63"/>
      <c r="K126" s="76"/>
      <c r="L126" s="76"/>
      <c r="M126" s="76"/>
    </row>
    <row r="127" spans="1:13" ht="12.75">
      <c r="A127" s="95" t="s">
        <v>164</v>
      </c>
      <c r="B127" s="57" t="s">
        <v>1</v>
      </c>
      <c r="C127" s="63">
        <f>Info!A34</f>
        <v>2</v>
      </c>
      <c r="D127" s="77"/>
      <c r="E127" s="76" t="str">
        <f>Info!D34</f>
        <v> 12.20   </v>
      </c>
      <c r="F127" s="76" t="str">
        <f>Info!E34</f>
        <v> 5.80   </v>
      </c>
      <c r="G127" s="62"/>
      <c r="H127" s="95"/>
      <c r="I127" s="57"/>
      <c r="J127" s="63"/>
      <c r="K127" s="77"/>
      <c r="L127" s="76"/>
      <c r="M127" s="76"/>
    </row>
    <row r="128" spans="1:7" ht="12.75">
      <c r="A128" s="95" t="s">
        <v>165</v>
      </c>
      <c r="B128" s="57" t="s">
        <v>2</v>
      </c>
      <c r="C128" s="63">
        <f>Info!A35</f>
        <v>4</v>
      </c>
      <c r="D128" s="77"/>
      <c r="E128" s="77"/>
      <c r="F128" s="76" t="str">
        <f>Info!E35</f>
        <v> 9.00   </v>
      </c>
      <c r="G128" s="62"/>
    </row>
    <row r="129" spans="1:7" ht="12.75">
      <c r="A129" s="96" t="s">
        <v>166</v>
      </c>
      <c r="B129" s="57"/>
      <c r="C129" s="63">
        <f>Info!M8</f>
        <v>1</v>
      </c>
      <c r="D129" s="77"/>
      <c r="E129" s="77"/>
      <c r="F129" s="76"/>
      <c r="G129" s="62"/>
    </row>
    <row r="130" spans="1:7" s="100" customFormat="1" ht="12.75">
      <c r="A130" s="120" t="s">
        <v>8</v>
      </c>
      <c r="B130" s="120"/>
      <c r="C130" s="75">
        <v>134</v>
      </c>
      <c r="D130" s="78"/>
      <c r="E130" s="75"/>
      <c r="F130" s="79"/>
      <c r="G130" s="99"/>
    </row>
    <row r="131" spans="1:7" s="100" customFormat="1" ht="12.75">
      <c r="A131" s="120" t="s">
        <v>6</v>
      </c>
      <c r="B131" s="120"/>
      <c r="C131" s="75">
        <v>86.6</v>
      </c>
      <c r="D131" s="75"/>
      <c r="E131" s="97"/>
      <c r="F131" s="98"/>
      <c r="G131" s="99"/>
    </row>
    <row r="132" spans="1:13" s="100" customFormat="1" ht="12.75">
      <c r="A132" s="120" t="s">
        <v>10</v>
      </c>
      <c r="B132" s="120"/>
      <c r="C132" s="75">
        <v>960.6</v>
      </c>
      <c r="D132" s="75"/>
      <c r="E132" s="97"/>
      <c r="F132" s="98"/>
      <c r="G132" s="99"/>
      <c r="H132" s="120"/>
      <c r="I132" s="120"/>
      <c r="J132" s="75"/>
      <c r="K132" s="75"/>
      <c r="L132" s="97"/>
      <c r="M132" s="98"/>
    </row>
    <row r="133" spans="1:7" s="100" customFormat="1" ht="12.75">
      <c r="A133" s="129" t="s">
        <v>11</v>
      </c>
      <c r="B133" s="129"/>
      <c r="C133" s="124">
        <v>3002</v>
      </c>
      <c r="D133" s="124"/>
      <c r="E133" s="124"/>
      <c r="F133" s="124"/>
      <c r="G133" s="104"/>
    </row>
    <row r="134" spans="1:7" ht="12.75">
      <c r="A134" s="130" t="s">
        <v>14</v>
      </c>
      <c r="B134" s="130"/>
      <c r="C134" s="130"/>
      <c r="D134" s="130"/>
      <c r="E134" s="66" t="s">
        <v>23</v>
      </c>
      <c r="F134" s="67"/>
      <c r="G134" s="69"/>
    </row>
    <row r="135" spans="1:7" ht="12.75">
      <c r="A135" s="128" t="s">
        <v>12</v>
      </c>
      <c r="B135" s="128"/>
      <c r="C135" s="58"/>
      <c r="D135" s="59" t="s">
        <v>7</v>
      </c>
      <c r="E135" s="127">
        <f>Info!L9</f>
        <v>0</v>
      </c>
      <c r="F135" s="127"/>
      <c r="G135" s="69"/>
    </row>
    <row r="136" spans="1:7" ht="12.75">
      <c r="A136" s="58"/>
      <c r="B136" s="61"/>
      <c r="C136" s="61"/>
      <c r="D136" s="58" t="s">
        <v>3</v>
      </c>
      <c r="E136" s="58" t="s">
        <v>4</v>
      </c>
      <c r="F136" s="58" t="s">
        <v>5</v>
      </c>
      <c r="G136" s="69"/>
    </row>
    <row r="137" spans="1:13" ht="12.75">
      <c r="A137" s="95" t="s">
        <v>163</v>
      </c>
      <c r="B137" s="57" t="s">
        <v>0</v>
      </c>
      <c r="C137" s="63">
        <f>Info!A38</f>
        <v>4</v>
      </c>
      <c r="D137" s="76" t="str">
        <f>Info!C38</f>
        <v> 2.80   </v>
      </c>
      <c r="E137" s="76" t="str">
        <f>Info!D38</f>
        <v> 2.40   </v>
      </c>
      <c r="F137" s="76" t="str">
        <f>Info!E38</f>
        <v> 2.10   </v>
      </c>
      <c r="G137" s="69"/>
      <c r="H137" s="57"/>
      <c r="I137" s="62"/>
      <c r="J137" s="64"/>
      <c r="K137" s="65"/>
      <c r="L137" s="65"/>
      <c r="M137" s="65"/>
    </row>
    <row r="138" spans="1:13" ht="12.75">
      <c r="A138" s="95" t="s">
        <v>164</v>
      </c>
      <c r="B138" s="57" t="s">
        <v>1</v>
      </c>
      <c r="C138" s="63">
        <f>Info!A39</f>
        <v>6</v>
      </c>
      <c r="D138" s="77"/>
      <c r="E138" s="76" t="str">
        <f>Info!D39</f>
        <v> 3.80   </v>
      </c>
      <c r="F138" s="76" t="str">
        <f>Info!E39</f>
        <v> 2.80   </v>
      </c>
      <c r="G138" s="69"/>
      <c r="H138" s="57"/>
      <c r="I138" s="62"/>
      <c r="J138" s="64"/>
      <c r="K138" s="65"/>
      <c r="L138" s="65"/>
      <c r="M138" s="65"/>
    </row>
    <row r="139" spans="1:13" ht="12.75">
      <c r="A139" s="95" t="s">
        <v>165</v>
      </c>
      <c r="B139" s="57" t="s">
        <v>2</v>
      </c>
      <c r="C139" s="63">
        <f>Info!A40</f>
        <v>7</v>
      </c>
      <c r="D139" s="77"/>
      <c r="E139" s="77"/>
      <c r="F139" s="76" t="str">
        <f>Info!E40</f>
        <v> 5.80   </v>
      </c>
      <c r="G139" s="69"/>
      <c r="H139" s="57"/>
      <c r="I139" s="62"/>
      <c r="J139" s="64"/>
      <c r="K139" s="65"/>
      <c r="L139" s="65"/>
      <c r="M139" s="65"/>
    </row>
    <row r="140" spans="1:13" ht="12.75">
      <c r="A140" s="96" t="s">
        <v>166</v>
      </c>
      <c r="B140" s="57"/>
      <c r="C140" s="63">
        <f>Info!M9</f>
        <v>0</v>
      </c>
      <c r="D140" s="77"/>
      <c r="E140" s="77"/>
      <c r="F140" s="76"/>
      <c r="G140" s="69"/>
      <c r="H140" s="57"/>
      <c r="I140" s="62"/>
      <c r="J140" s="64"/>
      <c r="K140" s="65"/>
      <c r="L140" s="65"/>
      <c r="M140" s="65"/>
    </row>
    <row r="141" spans="1:13" s="100" customFormat="1" ht="12.75">
      <c r="A141" s="120" t="s">
        <v>8</v>
      </c>
      <c r="B141" s="120"/>
      <c r="C141" s="75">
        <v>9.4</v>
      </c>
      <c r="D141" s="78"/>
      <c r="E141" s="80"/>
      <c r="F141" s="81"/>
      <c r="G141" s="104"/>
      <c r="H141" s="78"/>
      <c r="I141" s="78"/>
      <c r="J141" s="75"/>
      <c r="K141" s="78"/>
      <c r="L141" s="75"/>
      <c r="M141" s="79"/>
    </row>
    <row r="142" spans="1:13" s="100" customFormat="1" ht="12.75">
      <c r="A142" s="120" t="s">
        <v>6</v>
      </c>
      <c r="B142" s="120"/>
      <c r="C142" s="75">
        <v>5.3</v>
      </c>
      <c r="D142" s="75"/>
      <c r="E142" s="97"/>
      <c r="F142" s="98"/>
      <c r="G142" s="104"/>
      <c r="H142" s="78"/>
      <c r="I142" s="78"/>
      <c r="J142" s="75"/>
      <c r="K142" s="75"/>
      <c r="L142" s="97"/>
      <c r="M142" s="98"/>
    </row>
    <row r="143" spans="1:13" s="100" customFormat="1" ht="12.75">
      <c r="A143" s="120" t="s">
        <v>10</v>
      </c>
      <c r="B143" s="120"/>
      <c r="C143" s="75">
        <v>79.2</v>
      </c>
      <c r="D143" s="75"/>
      <c r="E143" s="97"/>
      <c r="F143" s="98"/>
      <c r="G143" s="104"/>
      <c r="H143" s="78"/>
      <c r="I143" s="78"/>
      <c r="J143" s="75"/>
      <c r="K143" s="75"/>
      <c r="L143" s="97"/>
      <c r="M143" s="98"/>
    </row>
    <row r="144" spans="1:14" s="100" customFormat="1" ht="12.75">
      <c r="A144" s="129"/>
      <c r="B144" s="129"/>
      <c r="C144" s="124"/>
      <c r="D144" s="124"/>
      <c r="E144" s="124"/>
      <c r="F144" s="124"/>
      <c r="G144" s="104"/>
      <c r="H144" s="78"/>
      <c r="I144" s="78"/>
      <c r="J144" s="132"/>
      <c r="K144" s="132"/>
      <c r="L144" s="75"/>
      <c r="M144" s="75"/>
      <c r="N144" s="105"/>
    </row>
    <row r="145" spans="1:13" ht="8.25" customHeight="1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</row>
    <row r="146" spans="1:13" ht="12.7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</sheetData>
  <sheetProtection/>
  <mergeCells count="174">
    <mergeCell ref="E54:J55"/>
    <mergeCell ref="E124:F124"/>
    <mergeCell ref="A123:D123"/>
    <mergeCell ref="A134:D134"/>
    <mergeCell ref="A119:B119"/>
    <mergeCell ref="A120:B120"/>
    <mergeCell ref="A113:B113"/>
    <mergeCell ref="A121:B121"/>
    <mergeCell ref="C122:D122"/>
    <mergeCell ref="A124:B124"/>
    <mergeCell ref="A57:D57"/>
    <mergeCell ref="H57:K57"/>
    <mergeCell ref="A68:D68"/>
    <mergeCell ref="H68:K68"/>
    <mergeCell ref="A79:D79"/>
    <mergeCell ref="E111:F111"/>
    <mergeCell ref="H99:I99"/>
    <mergeCell ref="H69:I69"/>
    <mergeCell ref="H89:I89"/>
    <mergeCell ref="H67:I67"/>
    <mergeCell ref="J144:K144"/>
    <mergeCell ref="L111:M111"/>
    <mergeCell ref="L113:M113"/>
    <mergeCell ref="J111:K111"/>
    <mergeCell ref="A91:B91"/>
    <mergeCell ref="L91:M91"/>
    <mergeCell ref="C111:D111"/>
    <mergeCell ref="L78:M78"/>
    <mergeCell ref="E78:F78"/>
    <mergeCell ref="A77:B77"/>
    <mergeCell ref="A111:B111"/>
    <mergeCell ref="C89:D89"/>
    <mergeCell ref="H100:I100"/>
    <mergeCell ref="H101:K101"/>
    <mergeCell ref="A88:B88"/>
    <mergeCell ref="E80:F80"/>
    <mergeCell ref="H120:I120"/>
    <mergeCell ref="A112:D112"/>
    <mergeCell ref="E113:F113"/>
    <mergeCell ref="A58:B58"/>
    <mergeCell ref="L69:M69"/>
    <mergeCell ref="E89:F89"/>
    <mergeCell ref="A86:B86"/>
    <mergeCell ref="A87:B87"/>
    <mergeCell ref="E69:F69"/>
    <mergeCell ref="H75:I75"/>
    <mergeCell ref="H123:I123"/>
    <mergeCell ref="H124:I124"/>
    <mergeCell ref="H132:I132"/>
    <mergeCell ref="E122:F122"/>
    <mergeCell ref="E102:F102"/>
    <mergeCell ref="A99:B99"/>
    <mergeCell ref="A97:B97"/>
    <mergeCell ref="E91:F91"/>
    <mergeCell ref="A75:B75"/>
    <mergeCell ref="L80:M80"/>
    <mergeCell ref="H98:I98"/>
    <mergeCell ref="H88:I88"/>
    <mergeCell ref="H90:K90"/>
    <mergeCell ref="C78:D78"/>
    <mergeCell ref="H78:I78"/>
    <mergeCell ref="A89:B89"/>
    <mergeCell ref="H79:K79"/>
    <mergeCell ref="J89:K89"/>
    <mergeCell ref="L89:M89"/>
    <mergeCell ref="J78:K78"/>
    <mergeCell ref="A78:B78"/>
    <mergeCell ref="A100:B100"/>
    <mergeCell ref="J100:K100"/>
    <mergeCell ref="H91:I91"/>
    <mergeCell ref="H87:I87"/>
    <mergeCell ref="A80:B80"/>
    <mergeCell ref="H86:I86"/>
    <mergeCell ref="H97:I97"/>
    <mergeCell ref="C100:D100"/>
    <mergeCell ref="E100:F100"/>
    <mergeCell ref="H76:I76"/>
    <mergeCell ref="C67:D67"/>
    <mergeCell ref="A76:B76"/>
    <mergeCell ref="A143:B143"/>
    <mergeCell ref="H66:I66"/>
    <mergeCell ref="E133:F133"/>
    <mergeCell ref="A133:B133"/>
    <mergeCell ref="C133:D133"/>
    <mergeCell ref="A101:D101"/>
    <mergeCell ref="A90:D90"/>
    <mergeCell ref="A67:B67"/>
    <mergeCell ref="L58:M58"/>
    <mergeCell ref="E58:F58"/>
    <mergeCell ref="H58:I58"/>
    <mergeCell ref="H64:I64"/>
    <mergeCell ref="H77:I77"/>
    <mergeCell ref="L67:M67"/>
    <mergeCell ref="J67:K67"/>
    <mergeCell ref="H65:I65"/>
    <mergeCell ref="E67:F67"/>
    <mergeCell ref="A144:B144"/>
    <mergeCell ref="A142:B142"/>
    <mergeCell ref="A64:B64"/>
    <mergeCell ref="A65:B65"/>
    <mergeCell ref="A66:B66"/>
    <mergeCell ref="A98:B98"/>
    <mergeCell ref="A102:B102"/>
    <mergeCell ref="A69:B69"/>
    <mergeCell ref="A131:B131"/>
    <mergeCell ref="A132:B132"/>
    <mergeCell ref="A56:M56"/>
    <mergeCell ref="E144:F144"/>
    <mergeCell ref="A130:B130"/>
    <mergeCell ref="S66:W66"/>
    <mergeCell ref="A145:M146"/>
    <mergeCell ref="L102:M102"/>
    <mergeCell ref="A135:B135"/>
    <mergeCell ref="E135:F135"/>
    <mergeCell ref="C144:D144"/>
    <mergeCell ref="A141:B14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2:J12"/>
    <mergeCell ref="E13:J13"/>
    <mergeCell ref="E14:J14"/>
    <mergeCell ref="E10:J10"/>
    <mergeCell ref="E11:J11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H119:I119"/>
    <mergeCell ref="E51:J51"/>
    <mergeCell ref="E52:J52"/>
    <mergeCell ref="E53:J53"/>
    <mergeCell ref="E45:J45"/>
    <mergeCell ref="E46:J46"/>
    <mergeCell ref="E47:J47"/>
    <mergeCell ref="E48:J48"/>
    <mergeCell ref="E49:J49"/>
    <mergeCell ref="E50:J50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3" r:id="rId2"/>
  <headerFooter alignWithMargins="0">
    <oddFooter>&amp;LR00/0704&amp;RR-CA-07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9.14062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  <col min="12" max="16384" width="11.421875" style="0" customWidth="1"/>
  </cols>
  <sheetData>
    <row r="1" spans="1:13" ht="19.5" hidden="1">
      <c r="A1" s="22" t="s">
        <v>47</v>
      </c>
      <c r="B1" s="23">
        <f>RESULTADOS!I56</f>
        <v>0</v>
      </c>
      <c r="C1" s="24"/>
      <c r="D1" s="24"/>
      <c r="E1" s="25"/>
      <c r="F1" s="25"/>
      <c r="G1" s="25"/>
      <c r="H1" s="25"/>
      <c r="I1" s="26"/>
      <c r="J1" s="25"/>
      <c r="K1" s="25"/>
      <c r="L1" s="25"/>
      <c r="M1" s="25"/>
    </row>
    <row r="2" spans="1:13" ht="15" hidden="1">
      <c r="A2" s="27">
        <v>1</v>
      </c>
      <c r="B2" s="28" t="s">
        <v>48</v>
      </c>
      <c r="C2" s="29" t="s">
        <v>49</v>
      </c>
      <c r="D2" s="29"/>
      <c r="E2" s="30">
        <v>1</v>
      </c>
      <c r="F2" s="30" t="s">
        <v>50</v>
      </c>
      <c r="G2" s="30"/>
      <c r="H2" s="30" t="s">
        <v>51</v>
      </c>
      <c r="I2" s="31"/>
      <c r="J2" s="30" t="str">
        <f>LOOKUP(L2,A2:B8)</f>
        <v>Sábado</v>
      </c>
      <c r="K2" s="30" t="str">
        <f>LOOKUP(L2,A2:C8)</f>
        <v>Saturday</v>
      </c>
      <c r="L2" s="30">
        <f>WEEKDAY(B1,1)</f>
        <v>7</v>
      </c>
      <c r="M2" s="30"/>
    </row>
    <row r="3" spans="1:13" ht="15" hidden="1">
      <c r="A3" s="27">
        <v>2</v>
      </c>
      <c r="B3" s="28" t="s">
        <v>52</v>
      </c>
      <c r="C3" s="29" t="s">
        <v>53</v>
      </c>
      <c r="D3" s="29"/>
      <c r="E3" s="30">
        <v>2</v>
      </c>
      <c r="F3" s="30" t="s">
        <v>54</v>
      </c>
      <c r="G3" s="30"/>
      <c r="H3" s="30" t="s">
        <v>55</v>
      </c>
      <c r="I3" s="31"/>
      <c r="J3" s="30" t="str">
        <f>LOOKUP(L3,E2:F13)</f>
        <v>Enero</v>
      </c>
      <c r="K3" s="30" t="str">
        <f>LOOKUP(L3,E2:H13)</f>
        <v>January</v>
      </c>
      <c r="L3" s="30">
        <f>MONTH(B1)</f>
        <v>1</v>
      </c>
      <c r="M3" s="30"/>
    </row>
    <row r="4" spans="1:13" ht="15" hidden="1">
      <c r="A4" s="27">
        <v>3</v>
      </c>
      <c r="B4" s="28" t="s">
        <v>56</v>
      </c>
      <c r="C4" s="29" t="s">
        <v>57</v>
      </c>
      <c r="D4" s="29"/>
      <c r="E4" s="30">
        <v>3</v>
      </c>
      <c r="F4" s="30" t="s">
        <v>58</v>
      </c>
      <c r="G4" s="30"/>
      <c r="H4" s="30" t="s">
        <v>59</v>
      </c>
      <c r="I4" s="31"/>
      <c r="J4" s="30"/>
      <c r="K4" s="30"/>
      <c r="L4" s="30">
        <f>DAY(B1)</f>
        <v>0</v>
      </c>
      <c r="M4" s="30"/>
    </row>
    <row r="5" spans="1:13" ht="15" hidden="1">
      <c r="A5" s="27">
        <v>4</v>
      </c>
      <c r="B5" s="28" t="s">
        <v>60</v>
      </c>
      <c r="C5" s="29" t="s">
        <v>61</v>
      </c>
      <c r="D5" s="29"/>
      <c r="E5" s="30">
        <v>4</v>
      </c>
      <c r="F5" s="30" t="s">
        <v>62</v>
      </c>
      <c r="G5" s="30"/>
      <c r="H5" s="30" t="s">
        <v>63</v>
      </c>
      <c r="I5" s="31"/>
      <c r="J5" s="30"/>
      <c r="K5" s="30"/>
      <c r="L5" s="30">
        <f>YEAR(B1)</f>
        <v>1900</v>
      </c>
      <c r="M5" s="30"/>
    </row>
    <row r="6" spans="1:13" ht="15" hidden="1">
      <c r="A6" s="27">
        <v>5</v>
      </c>
      <c r="B6" s="28" t="s">
        <v>64</v>
      </c>
      <c r="C6" s="29" t="s">
        <v>65</v>
      </c>
      <c r="D6" s="29"/>
      <c r="E6" s="30">
        <v>5</v>
      </c>
      <c r="F6" s="30" t="s">
        <v>66</v>
      </c>
      <c r="G6" s="30"/>
      <c r="H6" s="30" t="s">
        <v>67</v>
      </c>
      <c r="I6" s="31"/>
      <c r="J6" s="30"/>
      <c r="K6" s="30"/>
      <c r="L6" s="30" t="str">
        <f>J2&amp;", "&amp;J3&amp;" "&amp;L4&amp;", "&amp;L5</f>
        <v>Sábado, Enero 0, 1900</v>
      </c>
      <c r="M6" s="30"/>
    </row>
    <row r="7" spans="1:13" ht="15" hidden="1">
      <c r="A7" s="27">
        <v>6</v>
      </c>
      <c r="B7" s="28" t="s">
        <v>68</v>
      </c>
      <c r="C7" s="29" t="s">
        <v>69</v>
      </c>
      <c r="D7" s="29"/>
      <c r="E7" s="30">
        <v>6</v>
      </c>
      <c r="F7" s="30" t="s">
        <v>70</v>
      </c>
      <c r="G7" s="30"/>
      <c r="H7" s="30" t="s">
        <v>71</v>
      </c>
      <c r="I7" s="31"/>
      <c r="J7" s="30"/>
      <c r="K7" s="30"/>
      <c r="L7" s="30" t="str">
        <f>K2&amp;", "&amp;K3&amp;" "&amp;L4&amp;", "&amp;L5</f>
        <v>Saturday, January 0, 1900</v>
      </c>
      <c r="M7" s="30"/>
    </row>
    <row r="8" spans="1:13" ht="15" hidden="1">
      <c r="A8" s="27">
        <v>7</v>
      </c>
      <c r="B8" s="28" t="s">
        <v>72</v>
      </c>
      <c r="C8" s="29" t="s">
        <v>73</v>
      </c>
      <c r="D8" s="29"/>
      <c r="E8" s="30">
        <v>7</v>
      </c>
      <c r="F8" s="30" t="s">
        <v>74</v>
      </c>
      <c r="G8" s="30"/>
      <c r="H8" s="30" t="s">
        <v>75</v>
      </c>
      <c r="I8" s="31"/>
      <c r="J8" s="30"/>
      <c r="K8" s="30"/>
      <c r="L8" s="30"/>
      <c r="M8" s="30"/>
    </row>
    <row r="9" spans="1:13" ht="15" hidden="1">
      <c r="A9" s="32"/>
      <c r="B9" s="28"/>
      <c r="C9" s="29"/>
      <c r="D9" s="29"/>
      <c r="E9" s="30">
        <v>8</v>
      </c>
      <c r="F9" s="30" t="s">
        <v>76</v>
      </c>
      <c r="G9" s="30"/>
      <c r="H9" s="30" t="s">
        <v>77</v>
      </c>
      <c r="I9" s="31"/>
      <c r="J9" s="30"/>
      <c r="K9" s="30"/>
      <c r="L9" s="30"/>
      <c r="M9" s="30"/>
    </row>
    <row r="10" spans="1:13" ht="15" hidden="1">
      <c r="A10" s="32"/>
      <c r="B10" s="28"/>
      <c r="C10" s="29"/>
      <c r="D10" s="29"/>
      <c r="E10" s="30">
        <v>9</v>
      </c>
      <c r="F10" s="30" t="s">
        <v>78</v>
      </c>
      <c r="G10" s="30"/>
      <c r="H10" s="30" t="s">
        <v>79</v>
      </c>
      <c r="I10" s="31"/>
      <c r="J10" s="30"/>
      <c r="K10" s="30"/>
      <c r="L10" s="30"/>
      <c r="M10" s="30"/>
    </row>
    <row r="11" spans="1:13" ht="15" hidden="1">
      <c r="A11" s="32"/>
      <c r="B11" s="28"/>
      <c r="C11" s="29"/>
      <c r="D11" s="29"/>
      <c r="E11" s="30">
        <v>10</v>
      </c>
      <c r="F11" s="30" t="s">
        <v>80</v>
      </c>
      <c r="G11" s="30"/>
      <c r="H11" s="30" t="s">
        <v>81</v>
      </c>
      <c r="I11" s="31"/>
      <c r="J11" s="30"/>
      <c r="K11" s="30"/>
      <c r="L11" s="30"/>
      <c r="M11" s="30"/>
    </row>
    <row r="12" spans="1:13" ht="15" hidden="1">
      <c r="A12" s="32"/>
      <c r="B12" s="28"/>
      <c r="C12" s="29"/>
      <c r="D12" s="29"/>
      <c r="E12" s="30">
        <v>11</v>
      </c>
      <c r="F12" s="30" t="s">
        <v>82</v>
      </c>
      <c r="G12" s="30"/>
      <c r="H12" s="30" t="s">
        <v>83</v>
      </c>
      <c r="I12" s="31"/>
      <c r="J12" s="30"/>
      <c r="K12" s="30"/>
      <c r="L12" s="30"/>
      <c r="M12" s="30"/>
    </row>
    <row r="13" spans="1:13" ht="15" hidden="1">
      <c r="A13" s="32"/>
      <c r="B13" s="28"/>
      <c r="C13" s="29"/>
      <c r="D13" s="29"/>
      <c r="E13" s="30">
        <v>12</v>
      </c>
      <c r="F13" s="30" t="s">
        <v>84</v>
      </c>
      <c r="G13" s="30"/>
      <c r="H13" s="30" t="s">
        <v>85</v>
      </c>
      <c r="I13" s="31"/>
      <c r="J13" s="30"/>
      <c r="K13" s="30"/>
      <c r="L13" s="30"/>
      <c r="M13" s="30"/>
    </row>
    <row r="14" spans="6:10" ht="12.75" customHeight="1">
      <c r="F14" s="167" t="str">
        <f>RESULTADOS!E54</f>
        <v>DOVER DOWNS</v>
      </c>
      <c r="G14" s="168"/>
      <c r="H14" s="168"/>
      <c r="I14" s="168"/>
      <c r="J14" s="168"/>
    </row>
    <row r="15" spans="6:10" ht="12.75" customHeight="1">
      <c r="F15" s="168"/>
      <c r="G15" s="168"/>
      <c r="H15" s="168"/>
      <c r="I15" s="168"/>
      <c r="J15" s="168"/>
    </row>
    <row r="16" spans="6:10" ht="12.75" customHeight="1">
      <c r="F16" s="168"/>
      <c r="G16" s="168"/>
      <c r="H16" s="168"/>
      <c r="I16" s="168"/>
      <c r="J16" s="168"/>
    </row>
    <row r="17" spans="6:10" ht="12.75" customHeight="1">
      <c r="F17" s="168"/>
      <c r="G17" s="168"/>
      <c r="H17" s="168"/>
      <c r="I17" s="168"/>
      <c r="J17" s="168"/>
    </row>
    <row r="18" spans="3:10" ht="26.25">
      <c r="C18" s="169" t="s">
        <v>86</v>
      </c>
      <c r="D18" s="169"/>
      <c r="E18" s="169"/>
      <c r="F18" s="169"/>
      <c r="G18" s="169"/>
      <c r="H18" s="169"/>
      <c r="I18" s="169"/>
      <c r="J18" s="169"/>
    </row>
    <row r="19" spans="3:10" ht="13.5" customHeight="1">
      <c r="C19" s="33"/>
      <c r="D19" s="33"/>
      <c r="E19" s="33"/>
      <c r="F19" s="33"/>
      <c r="G19" s="33"/>
      <c r="H19" s="33"/>
      <c r="I19" s="33"/>
      <c r="J19" s="33"/>
    </row>
    <row r="20" spans="3:13" ht="14.25">
      <c r="C20" s="170">
        <f>RESULTADOS!A56</f>
        <v>44984</v>
      </c>
      <c r="D20" s="170"/>
      <c r="E20" s="170"/>
      <c r="F20" s="170"/>
      <c r="G20" s="170"/>
      <c r="H20" s="170"/>
      <c r="I20" s="170"/>
      <c r="J20" s="170"/>
      <c r="K20" s="34"/>
      <c r="L20" s="34"/>
      <c r="M20" s="34"/>
    </row>
    <row r="21" spans="8:10" ht="14.25" customHeight="1" thickBot="1">
      <c r="H21" s="35"/>
      <c r="I21" s="35"/>
      <c r="J21" s="35"/>
    </row>
    <row r="22" spans="2:11" ht="12.75">
      <c r="B22" s="48" t="s">
        <v>87</v>
      </c>
      <c r="C22" s="171" t="s">
        <v>88</v>
      </c>
      <c r="D22" s="172"/>
      <c r="E22" s="173" t="s">
        <v>89</v>
      </c>
      <c r="F22" s="173"/>
      <c r="G22" s="173" t="s">
        <v>90</v>
      </c>
      <c r="H22" s="173"/>
      <c r="I22" s="174" t="s">
        <v>91</v>
      </c>
      <c r="J22" s="175"/>
      <c r="K22" s="49"/>
    </row>
    <row r="23" spans="2:11" ht="12.75">
      <c r="B23" s="48"/>
      <c r="C23" s="176" t="s">
        <v>92</v>
      </c>
      <c r="D23" s="165"/>
      <c r="E23" s="164" t="s">
        <v>93</v>
      </c>
      <c r="F23" s="165"/>
      <c r="G23" s="164" t="s">
        <v>94</v>
      </c>
      <c r="H23" s="165"/>
      <c r="I23" s="164" t="s">
        <v>95</v>
      </c>
      <c r="J23" s="166"/>
      <c r="K23" s="49"/>
    </row>
    <row r="24" spans="2:11" ht="32.25">
      <c r="B24" s="48" t="s">
        <v>87</v>
      </c>
      <c r="C24" s="147">
        <v>1</v>
      </c>
      <c r="D24" s="148"/>
      <c r="E24" s="149">
        <f>RESULTADOS!C60</f>
        <v>4</v>
      </c>
      <c r="F24" s="149"/>
      <c r="G24" s="150">
        <f>RESULTADOS!E58</f>
        <v>0</v>
      </c>
      <c r="H24" s="150"/>
      <c r="I24" s="149">
        <f>RESULTADOS!C58</f>
        <v>0</v>
      </c>
      <c r="J24" s="151"/>
      <c r="K24" s="49"/>
    </row>
    <row r="25" spans="2:11" ht="32.25">
      <c r="B25" s="48" t="s">
        <v>87</v>
      </c>
      <c r="C25" s="147">
        <v>2</v>
      </c>
      <c r="D25" s="148"/>
      <c r="E25" s="149">
        <f>RESULTADOS!C71</f>
        <v>6</v>
      </c>
      <c r="F25" s="149"/>
      <c r="G25" s="150">
        <f>RESULTADOS!E69</f>
        <v>0</v>
      </c>
      <c r="H25" s="150"/>
      <c r="I25" s="149">
        <f>RESULTADOS!C69</f>
        <v>0</v>
      </c>
      <c r="J25" s="151"/>
      <c r="K25" s="49"/>
    </row>
    <row r="26" spans="2:11" ht="32.25">
      <c r="B26" s="48" t="s">
        <v>87</v>
      </c>
      <c r="C26" s="147">
        <v>3</v>
      </c>
      <c r="D26" s="148"/>
      <c r="E26" s="149">
        <f>RESULTADOS!C82</f>
        <v>5</v>
      </c>
      <c r="F26" s="149"/>
      <c r="G26" s="150">
        <f>RESULTADOS!E80</f>
        <v>0</v>
      </c>
      <c r="H26" s="150"/>
      <c r="I26" s="149">
        <f>RESULTADOS!C80</f>
        <v>0</v>
      </c>
      <c r="J26" s="151"/>
      <c r="K26" s="49"/>
    </row>
    <row r="27" spans="2:11" ht="32.25">
      <c r="B27" s="48" t="s">
        <v>87</v>
      </c>
      <c r="C27" s="147">
        <v>4</v>
      </c>
      <c r="D27" s="148"/>
      <c r="E27" s="149">
        <f>RESULTADOS!C93</f>
        <v>7</v>
      </c>
      <c r="F27" s="149"/>
      <c r="G27" s="150">
        <f>RESULTADOS!E91</f>
        <v>0</v>
      </c>
      <c r="H27" s="150"/>
      <c r="I27" s="149">
        <f>RESULTADOS!C91</f>
        <v>0</v>
      </c>
      <c r="J27" s="151"/>
      <c r="K27" s="49"/>
    </row>
    <row r="28" spans="2:11" ht="32.25">
      <c r="B28" s="48" t="s">
        <v>87</v>
      </c>
      <c r="C28" s="147">
        <v>5</v>
      </c>
      <c r="D28" s="148"/>
      <c r="E28" s="149">
        <f>RESULTADOS!C104</f>
        <v>5</v>
      </c>
      <c r="F28" s="149"/>
      <c r="G28" s="150">
        <f>RESULTADOS!E102</f>
        <v>6</v>
      </c>
      <c r="H28" s="150"/>
      <c r="I28" s="149" t="str">
        <f>RESULTADOS!C102</f>
        <v>5</v>
      </c>
      <c r="J28" s="151"/>
      <c r="K28" s="49"/>
    </row>
    <row r="29" spans="2:11" ht="32.25">
      <c r="B29" s="36"/>
      <c r="C29" s="147">
        <f aca="true" t="shared" si="0" ref="C29:C38">C28+1</f>
        <v>6</v>
      </c>
      <c r="D29" s="148"/>
      <c r="E29" s="149">
        <f>RESULTADOS!C115</f>
        <v>3</v>
      </c>
      <c r="F29" s="149"/>
      <c r="G29" s="150">
        <f>RESULTADOS!E113</f>
        <v>5</v>
      </c>
      <c r="H29" s="150"/>
      <c r="I29" s="149" t="str">
        <f>RESULTADOS!C113</f>
        <v>7</v>
      </c>
      <c r="J29" s="151"/>
      <c r="K29" s="37"/>
    </row>
    <row r="30" spans="2:11" ht="32.25">
      <c r="B30" s="36"/>
      <c r="C30" s="147">
        <f t="shared" si="0"/>
        <v>7</v>
      </c>
      <c r="D30" s="148"/>
      <c r="E30" s="149">
        <f>RESULTADOS!C126</f>
        <v>5</v>
      </c>
      <c r="F30" s="149"/>
      <c r="G30" s="150">
        <f>RESULTADOS!E124</f>
        <v>0</v>
      </c>
      <c r="H30" s="150"/>
      <c r="I30" s="149">
        <f>RESULTADOS!C124</f>
        <v>0</v>
      </c>
      <c r="J30" s="151"/>
      <c r="K30" s="37"/>
    </row>
    <row r="31" spans="2:11" ht="32.25">
      <c r="B31" s="36"/>
      <c r="C31" s="147">
        <f t="shared" si="0"/>
        <v>8</v>
      </c>
      <c r="D31" s="148"/>
      <c r="E31" s="149">
        <f>RESULTADOS!C137</f>
        <v>4</v>
      </c>
      <c r="F31" s="149"/>
      <c r="G31" s="150">
        <f>RESULTADOS!E135</f>
        <v>0</v>
      </c>
      <c r="H31" s="150"/>
      <c r="I31" s="149">
        <f>RESULTADOS!C135</f>
        <v>0</v>
      </c>
      <c r="J31" s="151"/>
      <c r="K31" s="37"/>
    </row>
    <row r="32" spans="2:11" ht="32.25">
      <c r="B32" s="36"/>
      <c r="C32" s="147">
        <f t="shared" si="0"/>
        <v>9</v>
      </c>
      <c r="D32" s="148"/>
      <c r="E32" s="149">
        <f>RESULTADOS!J60</f>
        <v>2</v>
      </c>
      <c r="F32" s="149"/>
      <c r="G32" s="150">
        <f>RESULTADOS!L58</f>
        <v>0</v>
      </c>
      <c r="H32" s="150"/>
      <c r="I32" s="149">
        <f>RESULTADOS!J58</f>
        <v>0</v>
      </c>
      <c r="J32" s="151"/>
      <c r="K32" s="37"/>
    </row>
    <row r="33" spans="2:11" ht="32.25">
      <c r="B33" s="36"/>
      <c r="C33" s="147">
        <f t="shared" si="0"/>
        <v>10</v>
      </c>
      <c r="D33" s="148"/>
      <c r="E33" s="149">
        <f>RESULTADOS!J71</f>
        <v>8</v>
      </c>
      <c r="F33" s="149"/>
      <c r="G33" s="150">
        <f>RESULTADOS!L69</f>
        <v>0</v>
      </c>
      <c r="H33" s="150"/>
      <c r="I33" s="149">
        <f>RESULTADOS!J69</f>
        <v>0</v>
      </c>
      <c r="J33" s="151"/>
      <c r="K33" s="37"/>
    </row>
    <row r="34" spans="2:11" ht="32.25">
      <c r="B34" s="36"/>
      <c r="C34" s="147">
        <f t="shared" si="0"/>
        <v>11</v>
      </c>
      <c r="D34" s="148"/>
      <c r="E34" s="149">
        <f>RESULTADOS!J82</f>
        <v>2</v>
      </c>
      <c r="F34" s="149"/>
      <c r="G34" s="150">
        <f>RESULTADOS!L80</f>
        <v>0</v>
      </c>
      <c r="H34" s="150"/>
      <c r="I34" s="149">
        <f>RESULTADOS!J80</f>
        <v>0</v>
      </c>
      <c r="J34" s="151"/>
      <c r="K34" s="37"/>
    </row>
    <row r="35" spans="2:11" ht="32.25">
      <c r="B35" s="36"/>
      <c r="C35" s="147">
        <f t="shared" si="0"/>
        <v>12</v>
      </c>
      <c r="D35" s="148"/>
      <c r="E35" s="149">
        <f>RESULTADOS!J93</f>
        <v>4</v>
      </c>
      <c r="F35" s="149"/>
      <c r="G35" s="150">
        <f>RESULTADOS!L91</f>
        <v>7</v>
      </c>
      <c r="H35" s="150"/>
      <c r="I35" s="149" t="str">
        <f>RESULTADOS!J91</f>
        <v>8</v>
      </c>
      <c r="J35" s="151"/>
      <c r="K35" s="37"/>
    </row>
    <row r="36" spans="2:11" ht="32.25">
      <c r="B36" s="36"/>
      <c r="C36" s="147">
        <f t="shared" si="0"/>
        <v>13</v>
      </c>
      <c r="D36" s="148"/>
      <c r="E36" s="149">
        <f>RESULTADOS!J104</f>
        <v>6</v>
      </c>
      <c r="F36" s="149"/>
      <c r="G36" s="150">
        <f>RESULTADOS!L102</f>
        <v>8</v>
      </c>
      <c r="H36" s="150"/>
      <c r="I36" s="149" t="str">
        <f>RESULTADOS!J102</f>
        <v>6</v>
      </c>
      <c r="J36" s="151"/>
      <c r="K36" s="37"/>
    </row>
    <row r="37" spans="2:11" ht="32.25">
      <c r="B37" s="36"/>
      <c r="C37" s="147">
        <f t="shared" si="0"/>
        <v>14</v>
      </c>
      <c r="D37" s="148"/>
      <c r="E37" s="149">
        <f>RESULTADOS!J115</f>
        <v>0</v>
      </c>
      <c r="F37" s="149"/>
      <c r="G37" s="150">
        <f>RESULTADOS!L113</f>
        <v>0</v>
      </c>
      <c r="H37" s="150"/>
      <c r="I37" s="149">
        <f>RESULTADOS!J113</f>
        <v>0</v>
      </c>
      <c r="J37" s="151"/>
      <c r="K37" s="37"/>
    </row>
    <row r="38" spans="2:11" ht="33" thickBot="1">
      <c r="B38" s="36"/>
      <c r="C38" s="134">
        <f t="shared" si="0"/>
        <v>15</v>
      </c>
      <c r="D38" s="135"/>
      <c r="E38" s="136">
        <f>RESULTADOS!J126</f>
        <v>0</v>
      </c>
      <c r="F38" s="136"/>
      <c r="G38" s="137" t="e">
        <f>RESULTADOS!#REF!</f>
        <v>#REF!</v>
      </c>
      <c r="H38" s="137"/>
      <c r="I38" s="136" t="e">
        <f>RESULTADOS!#REF!</f>
        <v>#REF!</v>
      </c>
      <c r="J38" s="138"/>
      <c r="K38" s="37"/>
    </row>
    <row r="39" spans="2:11" ht="15.75" customHeight="1" thickBot="1">
      <c r="B39" s="36"/>
      <c r="C39" s="38"/>
      <c r="D39" s="38"/>
      <c r="E39" s="39"/>
      <c r="F39" s="39"/>
      <c r="G39" s="40"/>
      <c r="H39" s="40"/>
      <c r="I39" s="39"/>
      <c r="J39" s="39"/>
      <c r="K39" s="37"/>
    </row>
    <row r="40" spans="3:12" ht="12.75">
      <c r="C40" s="140" t="s">
        <v>96</v>
      </c>
      <c r="D40" s="141"/>
      <c r="E40" s="141"/>
      <c r="F40" s="141"/>
      <c r="G40" s="142" t="s">
        <v>97</v>
      </c>
      <c r="H40" s="142"/>
      <c r="I40" s="142"/>
      <c r="J40" s="143"/>
      <c r="K40" s="41"/>
      <c r="L40" s="41"/>
    </row>
    <row r="41" spans="3:12" ht="20.25" thickBot="1">
      <c r="C41" s="144">
        <v>0</v>
      </c>
      <c r="D41" s="145"/>
      <c r="E41" s="145"/>
      <c r="F41" s="145"/>
      <c r="G41" s="145" t="s">
        <v>105</v>
      </c>
      <c r="H41" s="145"/>
      <c r="I41" s="145"/>
      <c r="J41" s="146"/>
      <c r="K41" s="42"/>
      <c r="L41" s="42"/>
    </row>
    <row r="42" spans="3:12" ht="12.75" customHeight="1" thickBot="1"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3:12" ht="19.5">
      <c r="C43" s="152" t="s">
        <v>98</v>
      </c>
      <c r="D43" s="153"/>
      <c r="E43" s="153"/>
      <c r="F43" s="153"/>
      <c r="G43" s="153"/>
      <c r="H43" s="153"/>
      <c r="I43" s="153"/>
      <c r="J43" s="154"/>
      <c r="K43" s="43"/>
      <c r="L43" s="43"/>
    </row>
    <row r="44" spans="3:10" ht="12.75">
      <c r="C44" s="155" t="s">
        <v>99</v>
      </c>
      <c r="D44" s="156"/>
      <c r="E44" s="157" t="s">
        <v>100</v>
      </c>
      <c r="F44" s="157"/>
      <c r="G44" s="157" t="s">
        <v>101</v>
      </c>
      <c r="H44" s="157"/>
      <c r="I44" s="158">
        <v>0</v>
      </c>
      <c r="J44" s="159"/>
    </row>
    <row r="45" spans="3:12" ht="13.5" thickBot="1">
      <c r="C45" s="162" t="s">
        <v>104</v>
      </c>
      <c r="D45" s="163"/>
      <c r="E45" s="139" t="s">
        <v>105</v>
      </c>
      <c r="F45" s="139"/>
      <c r="G45" s="139" t="s">
        <v>105</v>
      </c>
      <c r="H45" s="139"/>
      <c r="I45" s="160"/>
      <c r="J45" s="161"/>
      <c r="K45" s="4"/>
      <c r="L45" s="4"/>
    </row>
    <row r="46" spans="3:10" ht="12.75">
      <c r="C46" s="4"/>
      <c r="D46" s="4"/>
      <c r="E46" s="4"/>
      <c r="F46" s="4"/>
      <c r="G46" s="4"/>
      <c r="H46" s="4"/>
      <c r="I46" s="4"/>
      <c r="J46" s="4"/>
    </row>
    <row r="47" spans="2:11" ht="12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2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2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3:12" ht="12.75">
      <c r="C51" s="52"/>
      <c r="D51" s="52"/>
      <c r="E51" s="53"/>
      <c r="F51" s="53"/>
      <c r="G51" s="54"/>
      <c r="H51" s="54"/>
      <c r="I51" s="54"/>
      <c r="J51" s="54"/>
      <c r="K51" s="50"/>
      <c r="L51" s="47"/>
    </row>
    <row r="52" spans="3:11" ht="12.75">
      <c r="C52" s="4"/>
      <c r="D52" s="4"/>
      <c r="E52" s="4"/>
      <c r="F52" s="4"/>
      <c r="G52" s="4"/>
      <c r="H52" s="4"/>
      <c r="I52" s="4"/>
      <c r="J52" s="4"/>
      <c r="K52" s="4"/>
    </row>
    <row r="53" spans="3:11" ht="12.75">
      <c r="C53" s="4"/>
      <c r="D53" s="4"/>
      <c r="E53" s="4"/>
      <c r="F53" s="4"/>
      <c r="G53" s="4"/>
      <c r="H53" s="4"/>
      <c r="I53" s="4"/>
      <c r="J53" s="4"/>
      <c r="K53" s="4"/>
    </row>
    <row r="54" spans="3:11" ht="12.75">
      <c r="C54" s="4"/>
      <c r="D54" s="4"/>
      <c r="E54" s="4"/>
      <c r="F54" s="4"/>
      <c r="G54" s="4"/>
      <c r="H54" s="4"/>
      <c r="I54" s="4"/>
      <c r="J54" s="4"/>
      <c r="K54" s="4"/>
    </row>
    <row r="55" spans="3:11" ht="12.75">
      <c r="C55" s="4"/>
      <c r="D55" s="4"/>
      <c r="E55" s="4"/>
      <c r="F55" s="4"/>
      <c r="G55" s="4"/>
      <c r="H55" s="4"/>
      <c r="I55" s="4"/>
      <c r="J55" s="4"/>
      <c r="K55" s="4"/>
    </row>
    <row r="56" spans="3:11" ht="12.75">
      <c r="C56" s="4"/>
      <c r="D56" s="4"/>
      <c r="E56" s="4"/>
      <c r="F56" s="4"/>
      <c r="G56" s="4"/>
      <c r="H56" s="4"/>
      <c r="I56" s="4"/>
      <c r="J56" s="4"/>
      <c r="K56" s="4"/>
    </row>
    <row r="57" spans="3:11" ht="12.75">
      <c r="C57" s="4"/>
      <c r="D57" s="4"/>
      <c r="E57" s="4"/>
      <c r="F57" s="4"/>
      <c r="G57" s="4"/>
      <c r="H57" s="4"/>
      <c r="I57" s="4"/>
      <c r="J57" s="4"/>
      <c r="K57" s="4"/>
    </row>
    <row r="58" spans="3:11" ht="12.75">
      <c r="C58" s="4"/>
      <c r="D58" s="4"/>
      <c r="E58" s="4"/>
      <c r="F58" s="4"/>
      <c r="G58" s="4"/>
      <c r="H58" s="4"/>
      <c r="I58" s="4"/>
      <c r="J58" s="4"/>
      <c r="K58" s="4"/>
    </row>
    <row r="59" spans="3:11" ht="12.75">
      <c r="C59" s="4"/>
      <c r="D59" s="4"/>
      <c r="E59" s="4"/>
      <c r="F59" s="4"/>
      <c r="G59" s="4"/>
      <c r="H59" s="4"/>
      <c r="I59" s="4"/>
      <c r="J59" s="4"/>
      <c r="K59" s="4"/>
    </row>
    <row r="60" spans="3:11" ht="12.75">
      <c r="C60" s="4"/>
      <c r="D60" s="4"/>
      <c r="E60" s="4"/>
      <c r="F60" s="4"/>
      <c r="G60" s="4"/>
      <c r="H60" s="4"/>
      <c r="I60" s="4"/>
      <c r="J60" s="4"/>
      <c r="K60" s="4"/>
    </row>
    <row r="61" spans="3:11" ht="12.75"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9.14062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  <col min="12" max="16384" width="11.421875" style="0" customWidth="1"/>
  </cols>
  <sheetData>
    <row r="1" spans="1:13" ht="19.5" hidden="1">
      <c r="A1" s="22" t="s">
        <v>47</v>
      </c>
      <c r="B1" s="23">
        <f>RESULTADOS!I56</f>
        <v>0</v>
      </c>
      <c r="C1" s="24"/>
      <c r="D1" s="24"/>
      <c r="E1" s="25"/>
      <c r="F1" s="25"/>
      <c r="G1" s="25"/>
      <c r="H1" s="25"/>
      <c r="I1" s="26"/>
      <c r="J1" s="25"/>
      <c r="K1" s="25"/>
      <c r="L1" s="25"/>
      <c r="M1" s="25"/>
    </row>
    <row r="2" spans="1:13" ht="15" hidden="1">
      <c r="A2" s="27">
        <v>1</v>
      </c>
      <c r="B2" s="28" t="s">
        <v>48</v>
      </c>
      <c r="C2" s="29" t="s">
        <v>49</v>
      </c>
      <c r="D2" s="29"/>
      <c r="E2" s="30">
        <v>1</v>
      </c>
      <c r="F2" s="30" t="s">
        <v>50</v>
      </c>
      <c r="G2" s="30"/>
      <c r="H2" s="30" t="s">
        <v>51</v>
      </c>
      <c r="I2" s="31"/>
      <c r="J2" s="30" t="str">
        <f>LOOKUP(L2,A2:B8)</f>
        <v>Sábado</v>
      </c>
      <c r="K2" s="30" t="str">
        <f>LOOKUP(L2,A2:C8)</f>
        <v>Saturday</v>
      </c>
      <c r="L2" s="30">
        <f>WEEKDAY(B1,1)</f>
        <v>7</v>
      </c>
      <c r="M2" s="30"/>
    </row>
    <row r="3" spans="1:13" ht="15" hidden="1">
      <c r="A3" s="27">
        <v>2</v>
      </c>
      <c r="B3" s="28" t="s">
        <v>52</v>
      </c>
      <c r="C3" s="29" t="s">
        <v>53</v>
      </c>
      <c r="D3" s="29"/>
      <c r="E3" s="30">
        <v>2</v>
      </c>
      <c r="F3" s="30" t="s">
        <v>54</v>
      </c>
      <c r="G3" s="30"/>
      <c r="H3" s="30" t="s">
        <v>55</v>
      </c>
      <c r="I3" s="31"/>
      <c r="J3" s="30" t="str">
        <f>LOOKUP(L3,E2:F13)</f>
        <v>Enero</v>
      </c>
      <c r="K3" s="30" t="str">
        <f>LOOKUP(L3,E2:H13)</f>
        <v>January</v>
      </c>
      <c r="L3" s="30">
        <f>MONTH(B1)</f>
        <v>1</v>
      </c>
      <c r="M3" s="30"/>
    </row>
    <row r="4" spans="1:13" ht="15" hidden="1">
      <c r="A4" s="27">
        <v>3</v>
      </c>
      <c r="B4" s="28" t="s">
        <v>56</v>
      </c>
      <c r="C4" s="29" t="s">
        <v>57</v>
      </c>
      <c r="D4" s="29"/>
      <c r="E4" s="30">
        <v>3</v>
      </c>
      <c r="F4" s="30" t="s">
        <v>58</v>
      </c>
      <c r="G4" s="30"/>
      <c r="H4" s="30" t="s">
        <v>59</v>
      </c>
      <c r="I4" s="31"/>
      <c r="J4" s="30"/>
      <c r="K4" s="30"/>
      <c r="L4" s="30">
        <f>DAY(B1)</f>
        <v>0</v>
      </c>
      <c r="M4" s="30"/>
    </row>
    <row r="5" spans="1:13" ht="15" hidden="1">
      <c r="A5" s="27">
        <v>4</v>
      </c>
      <c r="B5" s="28" t="s">
        <v>60</v>
      </c>
      <c r="C5" s="29" t="s">
        <v>61</v>
      </c>
      <c r="D5" s="29"/>
      <c r="E5" s="30">
        <v>4</v>
      </c>
      <c r="F5" s="30" t="s">
        <v>62</v>
      </c>
      <c r="G5" s="30"/>
      <c r="H5" s="30" t="s">
        <v>63</v>
      </c>
      <c r="I5" s="31"/>
      <c r="J5" s="30"/>
      <c r="K5" s="30"/>
      <c r="L5" s="30">
        <f>YEAR(B1)</f>
        <v>1900</v>
      </c>
      <c r="M5" s="30"/>
    </row>
    <row r="6" spans="1:13" ht="15" hidden="1">
      <c r="A6" s="27">
        <v>5</v>
      </c>
      <c r="B6" s="28" t="s">
        <v>64</v>
      </c>
      <c r="C6" s="29" t="s">
        <v>65</v>
      </c>
      <c r="D6" s="29"/>
      <c r="E6" s="30">
        <v>5</v>
      </c>
      <c r="F6" s="30" t="s">
        <v>66</v>
      </c>
      <c r="G6" s="30"/>
      <c r="H6" s="30" t="s">
        <v>67</v>
      </c>
      <c r="I6" s="31"/>
      <c r="J6" s="30"/>
      <c r="K6" s="30"/>
      <c r="L6" s="30" t="str">
        <f>J2&amp;", "&amp;J3&amp;" "&amp;L4&amp;", "&amp;L5</f>
        <v>Sábado, Enero 0, 1900</v>
      </c>
      <c r="M6" s="30"/>
    </row>
    <row r="7" spans="1:13" ht="15" hidden="1">
      <c r="A7" s="27">
        <v>6</v>
      </c>
      <c r="B7" s="28" t="s">
        <v>68</v>
      </c>
      <c r="C7" s="29" t="s">
        <v>69</v>
      </c>
      <c r="D7" s="29"/>
      <c r="E7" s="30">
        <v>6</v>
      </c>
      <c r="F7" s="30" t="s">
        <v>70</v>
      </c>
      <c r="G7" s="30"/>
      <c r="H7" s="30" t="s">
        <v>71</v>
      </c>
      <c r="I7" s="31"/>
      <c r="J7" s="30"/>
      <c r="K7" s="30"/>
      <c r="L7" s="30" t="str">
        <f>K2&amp;", "&amp;K3&amp;" "&amp;L4&amp;", "&amp;L5</f>
        <v>Saturday, January 0, 1900</v>
      </c>
      <c r="M7" s="30"/>
    </row>
    <row r="8" spans="1:13" ht="15" hidden="1">
      <c r="A8" s="27">
        <v>7</v>
      </c>
      <c r="B8" s="28" t="s">
        <v>72</v>
      </c>
      <c r="C8" s="29" t="s">
        <v>73</v>
      </c>
      <c r="D8" s="29"/>
      <c r="E8" s="30">
        <v>7</v>
      </c>
      <c r="F8" s="30" t="s">
        <v>74</v>
      </c>
      <c r="G8" s="30"/>
      <c r="H8" s="30" t="s">
        <v>75</v>
      </c>
      <c r="I8" s="31"/>
      <c r="J8" s="30"/>
      <c r="K8" s="30"/>
      <c r="L8" s="30"/>
      <c r="M8" s="30"/>
    </row>
    <row r="9" spans="1:13" ht="15" hidden="1">
      <c r="A9" s="32"/>
      <c r="B9" s="28"/>
      <c r="C9" s="29"/>
      <c r="D9" s="29"/>
      <c r="E9" s="30">
        <v>8</v>
      </c>
      <c r="F9" s="30" t="s">
        <v>76</v>
      </c>
      <c r="G9" s="30"/>
      <c r="H9" s="30" t="s">
        <v>77</v>
      </c>
      <c r="I9" s="31"/>
      <c r="J9" s="30"/>
      <c r="K9" s="30"/>
      <c r="L9" s="30"/>
      <c r="M9" s="30"/>
    </row>
    <row r="10" spans="1:13" ht="15" hidden="1">
      <c r="A10" s="32"/>
      <c r="B10" s="28"/>
      <c r="C10" s="29"/>
      <c r="D10" s="29"/>
      <c r="E10" s="30">
        <v>9</v>
      </c>
      <c r="F10" s="30" t="s">
        <v>78</v>
      </c>
      <c r="G10" s="30"/>
      <c r="H10" s="30" t="s">
        <v>79</v>
      </c>
      <c r="I10" s="31"/>
      <c r="J10" s="30"/>
      <c r="K10" s="30"/>
      <c r="L10" s="30"/>
      <c r="M10" s="30"/>
    </row>
    <row r="11" spans="1:13" ht="15" hidden="1">
      <c r="A11" s="32"/>
      <c r="B11" s="28"/>
      <c r="C11" s="29"/>
      <c r="D11" s="29"/>
      <c r="E11" s="30">
        <v>10</v>
      </c>
      <c r="F11" s="30" t="s">
        <v>80</v>
      </c>
      <c r="G11" s="30"/>
      <c r="H11" s="30" t="s">
        <v>81</v>
      </c>
      <c r="I11" s="31"/>
      <c r="J11" s="30"/>
      <c r="K11" s="30"/>
      <c r="L11" s="30"/>
      <c r="M11" s="30"/>
    </row>
    <row r="12" spans="1:13" ht="15" hidden="1">
      <c r="A12" s="32"/>
      <c r="B12" s="28"/>
      <c r="C12" s="29"/>
      <c r="D12" s="29"/>
      <c r="E12" s="30">
        <v>11</v>
      </c>
      <c r="F12" s="30" t="s">
        <v>82</v>
      </c>
      <c r="G12" s="30"/>
      <c r="H12" s="30" t="s">
        <v>83</v>
      </c>
      <c r="I12" s="31"/>
      <c r="J12" s="30"/>
      <c r="K12" s="30"/>
      <c r="L12" s="30"/>
      <c r="M12" s="30"/>
    </row>
    <row r="13" spans="1:13" ht="15" hidden="1">
      <c r="A13" s="32"/>
      <c r="B13" s="28"/>
      <c r="C13" s="29"/>
      <c r="D13" s="29"/>
      <c r="E13" s="30">
        <v>12</v>
      </c>
      <c r="F13" s="30" t="s">
        <v>84</v>
      </c>
      <c r="G13" s="30"/>
      <c r="H13" s="30" t="s">
        <v>85</v>
      </c>
      <c r="I13" s="31"/>
      <c r="J13" s="30"/>
      <c r="K13" s="30"/>
      <c r="L13" s="30"/>
      <c r="M13" s="30"/>
    </row>
    <row r="14" spans="6:10" ht="12.75" customHeight="1">
      <c r="F14" s="167" t="str">
        <f>RESULTADOS!E54</f>
        <v>DOVER DOWNS</v>
      </c>
      <c r="G14" s="185"/>
      <c r="H14" s="185"/>
      <c r="I14" s="185"/>
      <c r="J14" s="185"/>
    </row>
    <row r="15" spans="6:10" ht="12.75" customHeight="1">
      <c r="F15" s="185"/>
      <c r="G15" s="185"/>
      <c r="H15" s="185"/>
      <c r="I15" s="185"/>
      <c r="J15" s="185"/>
    </row>
    <row r="16" spans="6:10" ht="12.75" customHeight="1">
      <c r="F16" s="185"/>
      <c r="G16" s="185"/>
      <c r="H16" s="185"/>
      <c r="I16" s="185"/>
      <c r="J16" s="185"/>
    </row>
    <row r="17" spans="6:10" ht="12.75" customHeight="1">
      <c r="F17" s="185"/>
      <c r="G17" s="185"/>
      <c r="H17" s="185"/>
      <c r="I17" s="185"/>
      <c r="J17" s="185"/>
    </row>
    <row r="18" spans="3:10" ht="26.25">
      <c r="C18" s="169" t="s">
        <v>86</v>
      </c>
      <c r="D18" s="169"/>
      <c r="E18" s="169"/>
      <c r="F18" s="169"/>
      <c r="G18" s="169"/>
      <c r="H18" s="169"/>
      <c r="I18" s="169"/>
      <c r="J18" s="169"/>
    </row>
    <row r="19" spans="3:10" ht="13.5" customHeight="1">
      <c r="C19" s="33"/>
      <c r="D19" s="33"/>
      <c r="E19" s="33"/>
      <c r="F19" s="33"/>
      <c r="G19" s="33"/>
      <c r="H19" s="33"/>
      <c r="I19" s="33"/>
      <c r="J19" s="33"/>
    </row>
    <row r="20" spans="3:13" ht="14.25">
      <c r="C20" s="170">
        <f>RESULTADOS!A56</f>
        <v>44984</v>
      </c>
      <c r="D20" s="170"/>
      <c r="E20" s="170"/>
      <c r="F20" s="170"/>
      <c r="G20" s="170"/>
      <c r="H20" s="170"/>
      <c r="I20" s="170"/>
      <c r="J20" s="170"/>
      <c r="K20" s="34"/>
      <c r="L20" s="34"/>
      <c r="M20" s="34"/>
    </row>
    <row r="21" spans="8:10" ht="14.25" customHeight="1" thickBot="1">
      <c r="H21" s="35"/>
      <c r="I21" s="35"/>
      <c r="J21" s="35"/>
    </row>
    <row r="22" spans="2:11" ht="12.75">
      <c r="B22" s="48" t="s">
        <v>87</v>
      </c>
      <c r="C22" s="171" t="s">
        <v>88</v>
      </c>
      <c r="D22" s="172"/>
      <c r="E22" s="173" t="s">
        <v>89</v>
      </c>
      <c r="F22" s="173"/>
      <c r="G22" s="173" t="s">
        <v>90</v>
      </c>
      <c r="H22" s="173"/>
      <c r="I22" s="174" t="s">
        <v>91</v>
      </c>
      <c r="J22" s="175"/>
      <c r="K22" s="49"/>
    </row>
    <row r="23" spans="2:11" ht="12.75">
      <c r="B23" s="48"/>
      <c r="C23" s="176" t="s">
        <v>92</v>
      </c>
      <c r="D23" s="165"/>
      <c r="E23" s="164" t="s">
        <v>93</v>
      </c>
      <c r="F23" s="165"/>
      <c r="G23" s="164" t="s">
        <v>94</v>
      </c>
      <c r="H23" s="165"/>
      <c r="I23" s="164" t="s">
        <v>95</v>
      </c>
      <c r="J23" s="166"/>
      <c r="K23" s="49"/>
    </row>
    <row r="24" spans="2:11" ht="32.25">
      <c r="B24" s="48" t="s">
        <v>87</v>
      </c>
      <c r="C24" s="147">
        <v>1</v>
      </c>
      <c r="D24" s="148"/>
      <c r="E24" s="177">
        <f>RESULTADOS!C60</f>
        <v>4</v>
      </c>
      <c r="F24" s="178"/>
      <c r="G24" s="179">
        <f>RESULTADOS!E58</f>
        <v>0</v>
      </c>
      <c r="H24" s="179"/>
      <c r="I24" s="177">
        <f>RESULTADOS!C58</f>
        <v>0</v>
      </c>
      <c r="J24" s="180"/>
      <c r="K24" s="49"/>
    </row>
    <row r="25" spans="2:11" ht="32.25">
      <c r="B25" s="48" t="s">
        <v>87</v>
      </c>
      <c r="C25" s="147">
        <v>2</v>
      </c>
      <c r="D25" s="148"/>
      <c r="E25" s="177">
        <f>RESULTADOS!C71</f>
        <v>6</v>
      </c>
      <c r="F25" s="178"/>
      <c r="G25" s="179">
        <f>RESULTADOS!E69</f>
        <v>0</v>
      </c>
      <c r="H25" s="179"/>
      <c r="I25" s="177">
        <f>RESULTADOS!C69</f>
        <v>0</v>
      </c>
      <c r="J25" s="180"/>
      <c r="K25" s="49"/>
    </row>
    <row r="26" spans="2:11" ht="32.25">
      <c r="B26" s="48" t="s">
        <v>87</v>
      </c>
      <c r="C26" s="147">
        <v>3</v>
      </c>
      <c r="D26" s="148"/>
      <c r="E26" s="177">
        <f>RESULTADOS!C82</f>
        <v>5</v>
      </c>
      <c r="F26" s="178"/>
      <c r="G26" s="179">
        <f>RESULTADOS!E80</f>
        <v>0</v>
      </c>
      <c r="H26" s="179"/>
      <c r="I26" s="177">
        <f>RESULTADOS!C80</f>
        <v>0</v>
      </c>
      <c r="J26" s="180"/>
      <c r="K26" s="49"/>
    </row>
    <row r="27" spans="2:11" ht="32.25">
      <c r="B27" s="48" t="s">
        <v>87</v>
      </c>
      <c r="C27" s="147">
        <v>4</v>
      </c>
      <c r="D27" s="148"/>
      <c r="E27" s="177">
        <f>RESULTADOS!C93</f>
        <v>7</v>
      </c>
      <c r="F27" s="178"/>
      <c r="G27" s="179">
        <f>RESULTADOS!E91</f>
        <v>0</v>
      </c>
      <c r="H27" s="179"/>
      <c r="I27" s="177">
        <f>RESULTADOS!C91</f>
        <v>0</v>
      </c>
      <c r="J27" s="180"/>
      <c r="K27" s="49"/>
    </row>
    <row r="28" spans="2:11" ht="32.25">
      <c r="B28" s="48" t="s">
        <v>87</v>
      </c>
      <c r="C28" s="147">
        <v>5</v>
      </c>
      <c r="D28" s="148"/>
      <c r="E28" s="177">
        <f>RESULTADOS!C104</f>
        <v>5</v>
      </c>
      <c r="F28" s="178"/>
      <c r="G28" s="179">
        <f>RESULTADOS!E102</f>
        <v>6</v>
      </c>
      <c r="H28" s="179"/>
      <c r="I28" s="177" t="str">
        <f>RESULTADOS!C102</f>
        <v>5</v>
      </c>
      <c r="J28" s="180"/>
      <c r="K28" s="49"/>
    </row>
    <row r="29" spans="2:11" ht="32.25">
      <c r="B29" s="36"/>
      <c r="C29" s="147">
        <f aca="true" t="shared" si="0" ref="C29:C38">C28+1</f>
        <v>6</v>
      </c>
      <c r="D29" s="148"/>
      <c r="E29" s="177">
        <f>RESULTADOS!C115</f>
        <v>3</v>
      </c>
      <c r="F29" s="178"/>
      <c r="G29" s="179">
        <f>RESULTADOS!E113</f>
        <v>5</v>
      </c>
      <c r="H29" s="179"/>
      <c r="I29" s="177" t="str">
        <f>RESULTADOS!C113</f>
        <v>7</v>
      </c>
      <c r="J29" s="180"/>
      <c r="K29" s="37"/>
    </row>
    <row r="30" spans="2:11" ht="32.25">
      <c r="B30" s="36"/>
      <c r="C30" s="147">
        <f t="shared" si="0"/>
        <v>7</v>
      </c>
      <c r="D30" s="148"/>
      <c r="E30" s="177">
        <f>RESULTADOS!C126</f>
        <v>5</v>
      </c>
      <c r="F30" s="178"/>
      <c r="G30" s="179">
        <f>RESULTADOS!E124</f>
        <v>0</v>
      </c>
      <c r="H30" s="179"/>
      <c r="I30" s="177">
        <f>RESULTADOS!C124</f>
        <v>0</v>
      </c>
      <c r="J30" s="180"/>
      <c r="K30" s="37"/>
    </row>
    <row r="31" spans="2:11" ht="32.25">
      <c r="B31" s="36"/>
      <c r="C31" s="147">
        <f t="shared" si="0"/>
        <v>8</v>
      </c>
      <c r="D31" s="148"/>
      <c r="E31" s="177">
        <f>RESULTADOS!C137</f>
        <v>4</v>
      </c>
      <c r="F31" s="178"/>
      <c r="G31" s="179">
        <f>RESULTADOS!E135</f>
        <v>0</v>
      </c>
      <c r="H31" s="179"/>
      <c r="I31" s="177">
        <f>RESULTADOS!C135</f>
        <v>0</v>
      </c>
      <c r="J31" s="180"/>
      <c r="K31" s="37"/>
    </row>
    <row r="32" spans="2:11" ht="32.25">
      <c r="B32" s="36"/>
      <c r="C32" s="147">
        <f t="shared" si="0"/>
        <v>9</v>
      </c>
      <c r="D32" s="148"/>
      <c r="E32" s="177">
        <f>RESULTADOS!J60</f>
        <v>2</v>
      </c>
      <c r="F32" s="178"/>
      <c r="G32" s="179">
        <f>RESULTADOS!L58</f>
        <v>0</v>
      </c>
      <c r="H32" s="179"/>
      <c r="I32" s="177">
        <f>RESULTADOS!J58</f>
        <v>0</v>
      </c>
      <c r="J32" s="180"/>
      <c r="K32" s="37"/>
    </row>
    <row r="33" spans="2:11" ht="32.25">
      <c r="B33" s="36"/>
      <c r="C33" s="147">
        <f t="shared" si="0"/>
        <v>10</v>
      </c>
      <c r="D33" s="148"/>
      <c r="E33" s="177">
        <f>RESULTADOS!J71</f>
        <v>8</v>
      </c>
      <c r="F33" s="178"/>
      <c r="G33" s="179">
        <f>RESULTADOS!L69</f>
        <v>0</v>
      </c>
      <c r="H33" s="179"/>
      <c r="I33" s="177">
        <f>RESULTADOS!J69</f>
        <v>0</v>
      </c>
      <c r="J33" s="180"/>
      <c r="K33" s="37"/>
    </row>
    <row r="34" spans="2:11" ht="32.25">
      <c r="B34" s="36"/>
      <c r="C34" s="147">
        <f t="shared" si="0"/>
        <v>11</v>
      </c>
      <c r="D34" s="148"/>
      <c r="E34" s="177">
        <f>RESULTADOS!J82</f>
        <v>2</v>
      </c>
      <c r="F34" s="178"/>
      <c r="G34" s="179">
        <f>RESULTADOS!L80</f>
        <v>0</v>
      </c>
      <c r="H34" s="179"/>
      <c r="I34" s="177">
        <f>RESULTADOS!J80</f>
        <v>0</v>
      </c>
      <c r="J34" s="180"/>
      <c r="K34" s="37"/>
    </row>
    <row r="35" spans="2:11" ht="32.25">
      <c r="B35" s="36"/>
      <c r="C35" s="147">
        <f t="shared" si="0"/>
        <v>12</v>
      </c>
      <c r="D35" s="148"/>
      <c r="E35" s="177">
        <f>RESULTADOS!J93</f>
        <v>4</v>
      </c>
      <c r="F35" s="178"/>
      <c r="G35" s="179">
        <f>RESULTADOS!L91</f>
        <v>7</v>
      </c>
      <c r="H35" s="179"/>
      <c r="I35" s="177" t="str">
        <f>RESULTADOS!J91</f>
        <v>8</v>
      </c>
      <c r="J35" s="180"/>
      <c r="K35" s="37"/>
    </row>
    <row r="36" spans="2:11" ht="32.25">
      <c r="B36" s="36"/>
      <c r="C36" s="147">
        <f t="shared" si="0"/>
        <v>13</v>
      </c>
      <c r="D36" s="148"/>
      <c r="E36" s="177">
        <f>RESULTADOS!J104</f>
        <v>6</v>
      </c>
      <c r="F36" s="178"/>
      <c r="G36" s="179">
        <f>RESULTADOS!L102</f>
        <v>8</v>
      </c>
      <c r="H36" s="179"/>
      <c r="I36" s="177" t="str">
        <f>RESULTADOS!J102</f>
        <v>6</v>
      </c>
      <c r="J36" s="180"/>
      <c r="K36" s="37"/>
    </row>
    <row r="37" spans="2:11" ht="32.25">
      <c r="B37" s="36"/>
      <c r="C37" s="147">
        <f t="shared" si="0"/>
        <v>14</v>
      </c>
      <c r="D37" s="148"/>
      <c r="E37" s="177">
        <f>RESULTADOS!J115</f>
        <v>0</v>
      </c>
      <c r="F37" s="178"/>
      <c r="G37" s="179">
        <f>RESULTADOS!L113</f>
        <v>0</v>
      </c>
      <c r="H37" s="179"/>
      <c r="I37" s="177">
        <f>RESULTADOS!J113</f>
        <v>0</v>
      </c>
      <c r="J37" s="180"/>
      <c r="K37" s="37"/>
    </row>
    <row r="38" spans="2:11" ht="33" thickBot="1">
      <c r="B38" s="36"/>
      <c r="C38" s="134">
        <f t="shared" si="0"/>
        <v>15</v>
      </c>
      <c r="D38" s="135"/>
      <c r="E38" s="181">
        <f>RESULTADOS!J126</f>
        <v>0</v>
      </c>
      <c r="F38" s="182"/>
      <c r="G38" s="183" t="e">
        <f>RESULTADOS!#REF!</f>
        <v>#REF!</v>
      </c>
      <c r="H38" s="183"/>
      <c r="I38" s="181" t="e">
        <f>RESULTADOS!#REF!</f>
        <v>#REF!</v>
      </c>
      <c r="J38" s="184"/>
      <c r="K38" s="37"/>
    </row>
    <row r="39" spans="2:11" ht="15.75" customHeight="1" thickBot="1">
      <c r="B39" s="36"/>
      <c r="C39" s="38"/>
      <c r="D39" s="38"/>
      <c r="E39" s="39"/>
      <c r="F39" s="39"/>
      <c r="G39" s="40"/>
      <c r="H39" s="40"/>
      <c r="I39" s="39"/>
      <c r="J39" s="39"/>
      <c r="K39" s="37"/>
    </row>
    <row r="40" spans="3:12" ht="12.75">
      <c r="C40" s="140" t="s">
        <v>96</v>
      </c>
      <c r="D40" s="141"/>
      <c r="E40" s="141"/>
      <c r="F40" s="141"/>
      <c r="G40" s="142" t="s">
        <v>97</v>
      </c>
      <c r="H40" s="142"/>
      <c r="I40" s="142"/>
      <c r="J40" s="143"/>
      <c r="K40" s="41"/>
      <c r="L40" s="41"/>
    </row>
    <row r="41" spans="3:12" ht="20.25" thickBot="1">
      <c r="C41" s="144" t="s">
        <v>105</v>
      </c>
      <c r="D41" s="145"/>
      <c r="E41" s="145"/>
      <c r="F41" s="145"/>
      <c r="G41" s="145" t="s">
        <v>105</v>
      </c>
      <c r="H41" s="145"/>
      <c r="I41" s="145"/>
      <c r="J41" s="146"/>
      <c r="K41" s="42"/>
      <c r="L41" s="42"/>
    </row>
    <row r="42" spans="3:12" ht="12.75" customHeight="1" thickBot="1"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3:12" ht="19.5">
      <c r="C43" s="152" t="s">
        <v>98</v>
      </c>
      <c r="D43" s="153"/>
      <c r="E43" s="153"/>
      <c r="F43" s="153"/>
      <c r="G43" s="153"/>
      <c r="H43" s="153"/>
      <c r="I43" s="153"/>
      <c r="J43" s="154"/>
      <c r="K43" s="43"/>
      <c r="L43" s="43"/>
    </row>
    <row r="44" spans="3:10" ht="12.75">
      <c r="C44" s="155" t="s">
        <v>99</v>
      </c>
      <c r="D44" s="156"/>
      <c r="E44" s="157" t="s">
        <v>100</v>
      </c>
      <c r="F44" s="157"/>
      <c r="G44" s="157" t="s">
        <v>101</v>
      </c>
      <c r="H44" s="157"/>
      <c r="I44" s="158" t="s">
        <v>105</v>
      </c>
      <c r="J44" s="159"/>
    </row>
    <row r="45" spans="3:12" ht="13.5" thickBot="1">
      <c r="C45" s="162" t="s">
        <v>104</v>
      </c>
      <c r="D45" s="163"/>
      <c r="E45" s="139" t="s">
        <v>105</v>
      </c>
      <c r="F45" s="139"/>
      <c r="G45" s="139" t="s">
        <v>105</v>
      </c>
      <c r="H45" s="139"/>
      <c r="I45" s="160"/>
      <c r="J45" s="161"/>
      <c r="K45" s="4"/>
      <c r="L45" s="4"/>
    </row>
    <row r="46" spans="3:10" ht="12.75">
      <c r="C46" s="4"/>
      <c r="D46" s="4"/>
      <c r="E46" s="4"/>
      <c r="F46" s="4"/>
      <c r="G46" s="4"/>
      <c r="H46" s="4"/>
      <c r="I46" s="4"/>
      <c r="J46" s="4"/>
    </row>
    <row r="47" spans="2:11" ht="12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2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2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3.5" thickBot="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3:12" ht="12.75">
      <c r="C51" s="44"/>
      <c r="D51" s="44"/>
      <c r="E51" s="45"/>
      <c r="F51" s="45"/>
      <c r="G51" s="46"/>
      <c r="H51" s="46"/>
      <c r="I51" s="46"/>
      <c r="J51" s="46"/>
      <c r="K51" s="47"/>
      <c r="L51" s="47"/>
    </row>
    <row r="52" spans="3:10" ht="12.75">
      <c r="C52" s="4"/>
      <c r="D52" s="4"/>
      <c r="E52" s="4"/>
      <c r="F52" s="4"/>
      <c r="G52" s="4"/>
      <c r="H52" s="4"/>
      <c r="I52" s="4"/>
      <c r="J52" s="4"/>
    </row>
    <row r="53" spans="3:10" ht="12.75">
      <c r="C53" s="4"/>
      <c r="D53" s="4"/>
      <c r="E53" s="4"/>
      <c r="F53" s="4"/>
      <c r="G53" s="4"/>
      <c r="H53" s="4"/>
      <c r="I53" s="4"/>
      <c r="J53" s="4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9.14062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  <col min="12" max="16384" width="11.421875" style="0" customWidth="1"/>
  </cols>
  <sheetData>
    <row r="1" spans="1:13" ht="19.5" hidden="1">
      <c r="A1" s="22" t="s">
        <v>47</v>
      </c>
      <c r="B1" s="23">
        <f>RESULTADOS!I56</f>
        <v>0</v>
      </c>
      <c r="C1" s="24"/>
      <c r="D1" s="24"/>
      <c r="E1" s="25"/>
      <c r="F1" s="25"/>
      <c r="G1" s="25"/>
      <c r="H1" s="25"/>
      <c r="I1" s="26"/>
      <c r="J1" s="25"/>
      <c r="K1" s="25"/>
      <c r="L1" s="25"/>
      <c r="M1" s="25"/>
    </row>
    <row r="2" spans="1:13" ht="15" hidden="1">
      <c r="A2" s="27">
        <v>1</v>
      </c>
      <c r="B2" s="28" t="s">
        <v>48</v>
      </c>
      <c r="C2" s="29" t="s">
        <v>49</v>
      </c>
      <c r="D2" s="29"/>
      <c r="E2" s="30">
        <v>1</v>
      </c>
      <c r="F2" s="30" t="s">
        <v>50</v>
      </c>
      <c r="G2" s="30"/>
      <c r="H2" s="30" t="s">
        <v>51</v>
      </c>
      <c r="I2" s="31"/>
      <c r="J2" s="30" t="str">
        <f>LOOKUP(L2,A2:B8)</f>
        <v>Sábado</v>
      </c>
      <c r="K2" s="30" t="str">
        <f>LOOKUP(L2,A2:C8)</f>
        <v>Saturday</v>
      </c>
      <c r="L2" s="30">
        <f>WEEKDAY(B1,1)</f>
        <v>7</v>
      </c>
      <c r="M2" s="30"/>
    </row>
    <row r="3" spans="1:13" ht="15" hidden="1">
      <c r="A3" s="27">
        <v>2</v>
      </c>
      <c r="B3" s="28" t="s">
        <v>52</v>
      </c>
      <c r="C3" s="29" t="s">
        <v>53</v>
      </c>
      <c r="D3" s="29"/>
      <c r="E3" s="30">
        <v>2</v>
      </c>
      <c r="F3" s="30" t="s">
        <v>54</v>
      </c>
      <c r="G3" s="30"/>
      <c r="H3" s="30" t="s">
        <v>55</v>
      </c>
      <c r="I3" s="31"/>
      <c r="J3" s="30" t="str">
        <f>LOOKUP(L3,E2:F13)</f>
        <v>Enero</v>
      </c>
      <c r="K3" s="30" t="str">
        <f>LOOKUP(L3,E2:H13)</f>
        <v>January</v>
      </c>
      <c r="L3" s="30">
        <f>MONTH(B1)</f>
        <v>1</v>
      </c>
      <c r="M3" s="30"/>
    </row>
    <row r="4" spans="1:13" ht="15" hidden="1">
      <c r="A4" s="27">
        <v>3</v>
      </c>
      <c r="B4" s="28" t="s">
        <v>56</v>
      </c>
      <c r="C4" s="29" t="s">
        <v>57</v>
      </c>
      <c r="D4" s="29"/>
      <c r="E4" s="30">
        <v>3</v>
      </c>
      <c r="F4" s="30" t="s">
        <v>58</v>
      </c>
      <c r="G4" s="30"/>
      <c r="H4" s="30" t="s">
        <v>59</v>
      </c>
      <c r="I4" s="31"/>
      <c r="J4" s="30"/>
      <c r="K4" s="30"/>
      <c r="L4" s="30">
        <f>DAY(B1)</f>
        <v>0</v>
      </c>
      <c r="M4" s="30"/>
    </row>
    <row r="5" spans="1:13" ht="15" hidden="1">
      <c r="A5" s="27">
        <v>4</v>
      </c>
      <c r="B5" s="28" t="s">
        <v>60</v>
      </c>
      <c r="C5" s="29" t="s">
        <v>61</v>
      </c>
      <c r="D5" s="29"/>
      <c r="E5" s="30">
        <v>4</v>
      </c>
      <c r="F5" s="30" t="s">
        <v>62</v>
      </c>
      <c r="G5" s="30"/>
      <c r="H5" s="30" t="s">
        <v>63</v>
      </c>
      <c r="I5" s="31"/>
      <c r="J5" s="30"/>
      <c r="K5" s="30"/>
      <c r="L5" s="30">
        <f>YEAR(B1)</f>
        <v>1900</v>
      </c>
      <c r="M5" s="30"/>
    </row>
    <row r="6" spans="1:13" ht="15" hidden="1">
      <c r="A6" s="27">
        <v>5</v>
      </c>
      <c r="B6" s="28" t="s">
        <v>64</v>
      </c>
      <c r="C6" s="29" t="s">
        <v>65</v>
      </c>
      <c r="D6" s="29"/>
      <c r="E6" s="30">
        <v>5</v>
      </c>
      <c r="F6" s="30" t="s">
        <v>66</v>
      </c>
      <c r="G6" s="30"/>
      <c r="H6" s="30" t="s">
        <v>67</v>
      </c>
      <c r="I6" s="31"/>
      <c r="J6" s="30"/>
      <c r="K6" s="30"/>
      <c r="L6" s="30" t="str">
        <f>J2&amp;", "&amp;J3&amp;" "&amp;L4&amp;", "&amp;L5</f>
        <v>Sábado, Enero 0, 1900</v>
      </c>
      <c r="M6" s="30"/>
    </row>
    <row r="7" spans="1:13" ht="15" hidden="1">
      <c r="A7" s="27">
        <v>6</v>
      </c>
      <c r="B7" s="28" t="s">
        <v>68</v>
      </c>
      <c r="C7" s="29" t="s">
        <v>69</v>
      </c>
      <c r="D7" s="29"/>
      <c r="E7" s="30">
        <v>6</v>
      </c>
      <c r="F7" s="30" t="s">
        <v>70</v>
      </c>
      <c r="G7" s="30"/>
      <c r="H7" s="30" t="s">
        <v>71</v>
      </c>
      <c r="I7" s="31"/>
      <c r="J7" s="30"/>
      <c r="K7" s="30"/>
      <c r="L7" s="30" t="str">
        <f>K2&amp;", "&amp;K3&amp;" "&amp;L4&amp;", "&amp;L5</f>
        <v>Saturday, January 0, 1900</v>
      </c>
      <c r="M7" s="30"/>
    </row>
    <row r="8" spans="1:13" ht="15" hidden="1">
      <c r="A8" s="27">
        <v>7</v>
      </c>
      <c r="B8" s="28" t="s">
        <v>72</v>
      </c>
      <c r="C8" s="29" t="s">
        <v>73</v>
      </c>
      <c r="D8" s="29"/>
      <c r="E8" s="30">
        <v>7</v>
      </c>
      <c r="F8" s="30" t="s">
        <v>74</v>
      </c>
      <c r="G8" s="30"/>
      <c r="H8" s="30" t="s">
        <v>75</v>
      </c>
      <c r="I8" s="31"/>
      <c r="J8" s="30"/>
      <c r="K8" s="30"/>
      <c r="L8" s="30"/>
      <c r="M8" s="30"/>
    </row>
    <row r="9" spans="1:13" ht="15" hidden="1">
      <c r="A9" s="32"/>
      <c r="B9" s="28"/>
      <c r="C9" s="29"/>
      <c r="D9" s="29"/>
      <c r="E9" s="30">
        <v>8</v>
      </c>
      <c r="F9" s="30" t="s">
        <v>76</v>
      </c>
      <c r="G9" s="30"/>
      <c r="H9" s="30" t="s">
        <v>77</v>
      </c>
      <c r="I9" s="31"/>
      <c r="J9" s="30"/>
      <c r="K9" s="30"/>
      <c r="L9" s="30"/>
      <c r="M9" s="30"/>
    </row>
    <row r="10" spans="1:13" ht="15" hidden="1">
      <c r="A10" s="32"/>
      <c r="B10" s="28"/>
      <c r="C10" s="29"/>
      <c r="D10" s="29"/>
      <c r="E10" s="30">
        <v>9</v>
      </c>
      <c r="F10" s="30" t="s">
        <v>78</v>
      </c>
      <c r="G10" s="30"/>
      <c r="H10" s="30" t="s">
        <v>79</v>
      </c>
      <c r="I10" s="31"/>
      <c r="J10" s="30"/>
      <c r="K10" s="30"/>
      <c r="L10" s="30"/>
      <c r="M10" s="30"/>
    </row>
    <row r="11" spans="1:13" ht="15" hidden="1">
      <c r="A11" s="32"/>
      <c r="B11" s="28"/>
      <c r="C11" s="29"/>
      <c r="D11" s="29"/>
      <c r="E11" s="30">
        <v>10</v>
      </c>
      <c r="F11" s="30" t="s">
        <v>80</v>
      </c>
      <c r="G11" s="30"/>
      <c r="H11" s="30" t="s">
        <v>81</v>
      </c>
      <c r="I11" s="31"/>
      <c r="J11" s="30"/>
      <c r="K11" s="30"/>
      <c r="L11" s="30"/>
      <c r="M11" s="30"/>
    </row>
    <row r="12" spans="1:13" ht="15" hidden="1">
      <c r="A12" s="32"/>
      <c r="B12" s="28"/>
      <c r="C12" s="29"/>
      <c r="D12" s="29"/>
      <c r="E12" s="30">
        <v>11</v>
      </c>
      <c r="F12" s="30" t="s">
        <v>82</v>
      </c>
      <c r="G12" s="30"/>
      <c r="H12" s="30" t="s">
        <v>83</v>
      </c>
      <c r="I12" s="31"/>
      <c r="J12" s="30"/>
      <c r="K12" s="30"/>
      <c r="L12" s="30"/>
      <c r="M12" s="30"/>
    </row>
    <row r="13" spans="1:13" ht="15" hidden="1">
      <c r="A13" s="32"/>
      <c r="B13" s="28"/>
      <c r="C13" s="29"/>
      <c r="D13" s="29"/>
      <c r="E13" s="30">
        <v>12</v>
      </c>
      <c r="F13" s="30" t="s">
        <v>84</v>
      </c>
      <c r="G13" s="30"/>
      <c r="H13" s="30" t="s">
        <v>85</v>
      </c>
      <c r="I13" s="31"/>
      <c r="J13" s="30"/>
      <c r="K13" s="30"/>
      <c r="L13" s="30"/>
      <c r="M13" s="30"/>
    </row>
    <row r="14" spans="8:10" ht="12.75">
      <c r="H14" s="186" t="str">
        <f>RESULTADOS!E54</f>
        <v>DOVER DOWNS</v>
      </c>
      <c r="I14" s="187"/>
      <c r="J14" s="187"/>
    </row>
    <row r="15" spans="8:10" ht="12.75">
      <c r="H15" s="187"/>
      <c r="I15" s="187"/>
      <c r="J15" s="187"/>
    </row>
    <row r="16" spans="8:10" ht="12.75">
      <c r="H16" s="187"/>
      <c r="I16" s="187"/>
      <c r="J16" s="187"/>
    </row>
    <row r="17" spans="8:10" ht="12.75">
      <c r="H17" s="187"/>
      <c r="I17" s="187"/>
      <c r="J17" s="187"/>
    </row>
    <row r="18" spans="3:10" ht="26.25">
      <c r="C18" s="169" t="s">
        <v>102</v>
      </c>
      <c r="D18" s="169"/>
      <c r="E18" s="169"/>
      <c r="F18" s="169"/>
      <c r="G18" s="169"/>
      <c r="H18" s="169"/>
      <c r="I18" s="169"/>
      <c r="J18" s="169"/>
    </row>
    <row r="19" spans="3:10" ht="13.5" customHeight="1">
      <c r="C19" s="33"/>
      <c r="D19" s="33"/>
      <c r="E19" s="33"/>
      <c r="F19" s="33"/>
      <c r="G19" s="33"/>
      <c r="H19" s="33"/>
      <c r="I19" s="33"/>
      <c r="J19" s="33"/>
    </row>
    <row r="20" spans="3:13" ht="14.25">
      <c r="C20" s="170" t="str">
        <f>L6&amp;"   /   "&amp;L7</f>
        <v>Sábado, Enero 0, 1900   /   Saturday, January 0, 1900</v>
      </c>
      <c r="D20" s="170"/>
      <c r="E20" s="170"/>
      <c r="F20" s="170"/>
      <c r="G20" s="170"/>
      <c r="H20" s="170"/>
      <c r="I20" s="170"/>
      <c r="J20" s="170"/>
      <c r="K20" s="34"/>
      <c r="L20" s="34"/>
      <c r="M20" s="34"/>
    </row>
    <row r="21" spans="8:10" ht="14.25" customHeight="1" thickBot="1">
      <c r="H21" s="35"/>
      <c r="I21" s="35"/>
      <c r="J21" s="35"/>
    </row>
    <row r="22" spans="2:11" ht="12.75">
      <c r="B22" s="48" t="s">
        <v>87</v>
      </c>
      <c r="C22" s="171" t="s">
        <v>88</v>
      </c>
      <c r="D22" s="172"/>
      <c r="E22" s="173" t="s">
        <v>89</v>
      </c>
      <c r="F22" s="173"/>
      <c r="G22" s="173" t="s">
        <v>90</v>
      </c>
      <c r="H22" s="173"/>
      <c r="I22" s="174" t="s">
        <v>91</v>
      </c>
      <c r="J22" s="175"/>
      <c r="K22" s="49"/>
    </row>
    <row r="23" spans="2:11" ht="12.75">
      <c r="B23" s="48"/>
      <c r="C23" s="176" t="s">
        <v>92</v>
      </c>
      <c r="D23" s="165"/>
      <c r="E23" s="164" t="s">
        <v>93</v>
      </c>
      <c r="F23" s="165"/>
      <c r="G23" s="164" t="s">
        <v>94</v>
      </c>
      <c r="H23" s="165"/>
      <c r="I23" s="164" t="s">
        <v>95</v>
      </c>
      <c r="J23" s="166"/>
      <c r="K23" s="49"/>
    </row>
    <row r="24" spans="2:11" ht="32.25">
      <c r="B24" s="48" t="s">
        <v>87</v>
      </c>
      <c r="C24" s="147">
        <v>1</v>
      </c>
      <c r="D24" s="148"/>
      <c r="E24" s="177">
        <f>RESULTADOS!C60</f>
        <v>4</v>
      </c>
      <c r="F24" s="178"/>
      <c r="G24" s="179">
        <f>RESULTADOS!E58</f>
        <v>0</v>
      </c>
      <c r="H24" s="179"/>
      <c r="I24" s="177">
        <f>RESULTADOS!C58</f>
        <v>0</v>
      </c>
      <c r="J24" s="180"/>
      <c r="K24" s="49"/>
    </row>
    <row r="25" spans="2:11" ht="32.25">
      <c r="B25" s="48" t="s">
        <v>87</v>
      </c>
      <c r="C25" s="147">
        <v>2</v>
      </c>
      <c r="D25" s="148"/>
      <c r="E25" s="177">
        <f>RESULTADOS!C71</f>
        <v>6</v>
      </c>
      <c r="F25" s="178"/>
      <c r="G25" s="179">
        <f>RESULTADOS!E69</f>
        <v>0</v>
      </c>
      <c r="H25" s="179"/>
      <c r="I25" s="177">
        <f>RESULTADOS!C69</f>
        <v>0</v>
      </c>
      <c r="J25" s="180"/>
      <c r="K25" s="49"/>
    </row>
    <row r="26" spans="2:11" ht="32.25">
      <c r="B26" s="48" t="s">
        <v>87</v>
      </c>
      <c r="C26" s="147">
        <v>3</v>
      </c>
      <c r="D26" s="148"/>
      <c r="E26" s="177">
        <f>RESULTADOS!C82</f>
        <v>5</v>
      </c>
      <c r="F26" s="178"/>
      <c r="G26" s="179">
        <f>RESULTADOS!E80</f>
        <v>0</v>
      </c>
      <c r="H26" s="179"/>
      <c r="I26" s="177">
        <f>RESULTADOS!C80</f>
        <v>0</v>
      </c>
      <c r="J26" s="180"/>
      <c r="K26" s="49"/>
    </row>
    <row r="27" spans="2:11" ht="32.25">
      <c r="B27" s="48" t="s">
        <v>87</v>
      </c>
      <c r="C27" s="147">
        <v>4</v>
      </c>
      <c r="D27" s="148"/>
      <c r="E27" s="177">
        <f>RESULTADOS!C93</f>
        <v>7</v>
      </c>
      <c r="F27" s="178"/>
      <c r="G27" s="179">
        <f>RESULTADOS!E91</f>
        <v>0</v>
      </c>
      <c r="H27" s="179"/>
      <c r="I27" s="177">
        <f>RESULTADOS!C91</f>
        <v>0</v>
      </c>
      <c r="J27" s="180"/>
      <c r="K27" s="49"/>
    </row>
    <row r="28" spans="2:11" ht="32.25">
      <c r="B28" s="48" t="s">
        <v>87</v>
      </c>
      <c r="C28" s="147">
        <v>5</v>
      </c>
      <c r="D28" s="148"/>
      <c r="E28" s="177">
        <f>RESULTADOS!C104</f>
        <v>5</v>
      </c>
      <c r="F28" s="178"/>
      <c r="G28" s="179">
        <f>RESULTADOS!E102</f>
        <v>6</v>
      </c>
      <c r="H28" s="179"/>
      <c r="I28" s="177" t="str">
        <f>RESULTADOS!C102</f>
        <v>5</v>
      </c>
      <c r="J28" s="180"/>
      <c r="K28" s="49"/>
    </row>
    <row r="29" spans="2:11" ht="32.25">
      <c r="B29" s="36"/>
      <c r="C29" s="147">
        <f aca="true" t="shared" si="0" ref="C29:C38">C28+1</f>
        <v>6</v>
      </c>
      <c r="D29" s="148"/>
      <c r="E29" s="177">
        <f>RESULTADOS!C115</f>
        <v>3</v>
      </c>
      <c r="F29" s="178"/>
      <c r="G29" s="179">
        <f>RESULTADOS!E113</f>
        <v>5</v>
      </c>
      <c r="H29" s="179"/>
      <c r="I29" s="177" t="str">
        <f>RESULTADOS!C113</f>
        <v>7</v>
      </c>
      <c r="J29" s="180"/>
      <c r="K29" s="37"/>
    </row>
    <row r="30" spans="2:11" ht="32.25">
      <c r="B30" s="36"/>
      <c r="C30" s="147">
        <f t="shared" si="0"/>
        <v>7</v>
      </c>
      <c r="D30" s="148"/>
      <c r="E30" s="177">
        <f>RESULTADOS!C126</f>
        <v>5</v>
      </c>
      <c r="F30" s="178"/>
      <c r="G30" s="179">
        <f>RESULTADOS!E124</f>
        <v>0</v>
      </c>
      <c r="H30" s="179"/>
      <c r="I30" s="177">
        <f>RESULTADOS!C124</f>
        <v>0</v>
      </c>
      <c r="J30" s="180"/>
      <c r="K30" s="37"/>
    </row>
    <row r="31" spans="2:11" ht="32.25">
      <c r="B31" s="36"/>
      <c r="C31" s="147">
        <f t="shared" si="0"/>
        <v>8</v>
      </c>
      <c r="D31" s="148"/>
      <c r="E31" s="177">
        <f>RESULTADOS!C137</f>
        <v>4</v>
      </c>
      <c r="F31" s="178"/>
      <c r="G31" s="179">
        <f>RESULTADOS!E135</f>
        <v>0</v>
      </c>
      <c r="H31" s="179"/>
      <c r="I31" s="177">
        <f>RESULTADOS!C135</f>
        <v>0</v>
      </c>
      <c r="J31" s="180"/>
      <c r="K31" s="37"/>
    </row>
    <row r="32" spans="2:11" ht="32.25">
      <c r="B32" s="36"/>
      <c r="C32" s="147">
        <f t="shared" si="0"/>
        <v>9</v>
      </c>
      <c r="D32" s="148"/>
      <c r="E32" s="177">
        <f>RESULTADOS!J60</f>
        <v>2</v>
      </c>
      <c r="F32" s="178"/>
      <c r="G32" s="179">
        <f>RESULTADOS!L58</f>
        <v>0</v>
      </c>
      <c r="H32" s="179"/>
      <c r="I32" s="177">
        <f>RESULTADOS!J58</f>
        <v>0</v>
      </c>
      <c r="J32" s="180"/>
      <c r="K32" s="37"/>
    </row>
    <row r="33" spans="2:11" ht="32.25">
      <c r="B33" s="36"/>
      <c r="C33" s="147">
        <f t="shared" si="0"/>
        <v>10</v>
      </c>
      <c r="D33" s="148"/>
      <c r="E33" s="177">
        <f>RESULTADOS!J71</f>
        <v>8</v>
      </c>
      <c r="F33" s="178"/>
      <c r="G33" s="179">
        <f>RESULTADOS!L69</f>
        <v>0</v>
      </c>
      <c r="H33" s="179"/>
      <c r="I33" s="177">
        <f>RESULTADOS!J69</f>
        <v>0</v>
      </c>
      <c r="J33" s="180"/>
      <c r="K33" s="37"/>
    </row>
    <row r="34" spans="2:11" ht="32.25">
      <c r="B34" s="36"/>
      <c r="C34" s="147">
        <f t="shared" si="0"/>
        <v>11</v>
      </c>
      <c r="D34" s="148"/>
      <c r="E34" s="177">
        <f>RESULTADOS!J82</f>
        <v>2</v>
      </c>
      <c r="F34" s="178"/>
      <c r="G34" s="179">
        <f>RESULTADOS!L80</f>
        <v>0</v>
      </c>
      <c r="H34" s="179"/>
      <c r="I34" s="177">
        <f>RESULTADOS!J80</f>
        <v>0</v>
      </c>
      <c r="J34" s="180"/>
      <c r="K34" s="37"/>
    </row>
    <row r="35" spans="2:11" ht="32.25">
      <c r="B35" s="36"/>
      <c r="C35" s="147">
        <f t="shared" si="0"/>
        <v>12</v>
      </c>
      <c r="D35" s="148"/>
      <c r="E35" s="177">
        <f>RESULTADOS!J93</f>
        <v>4</v>
      </c>
      <c r="F35" s="178"/>
      <c r="G35" s="179">
        <f>RESULTADOS!L91</f>
        <v>7</v>
      </c>
      <c r="H35" s="179"/>
      <c r="I35" s="177" t="str">
        <f>RESULTADOS!J91</f>
        <v>8</v>
      </c>
      <c r="J35" s="180"/>
      <c r="K35" s="37"/>
    </row>
    <row r="36" spans="2:11" ht="32.25">
      <c r="B36" s="36"/>
      <c r="C36" s="147">
        <f t="shared" si="0"/>
        <v>13</v>
      </c>
      <c r="D36" s="148"/>
      <c r="E36" s="177">
        <f>RESULTADOS!J104</f>
        <v>6</v>
      </c>
      <c r="F36" s="178"/>
      <c r="G36" s="179">
        <f>RESULTADOS!L102</f>
        <v>8</v>
      </c>
      <c r="H36" s="179"/>
      <c r="I36" s="177" t="str">
        <f>RESULTADOS!J102</f>
        <v>6</v>
      </c>
      <c r="J36" s="180"/>
      <c r="K36" s="37"/>
    </row>
    <row r="37" spans="2:11" ht="32.25">
      <c r="B37" s="36"/>
      <c r="C37" s="147">
        <f t="shared" si="0"/>
        <v>14</v>
      </c>
      <c r="D37" s="148"/>
      <c r="E37" s="177">
        <f>RESULTADOS!J115</f>
        <v>0</v>
      </c>
      <c r="F37" s="178"/>
      <c r="G37" s="179">
        <f>RESULTADOS!L113</f>
        <v>0</v>
      </c>
      <c r="H37" s="179"/>
      <c r="I37" s="177">
        <f>RESULTADOS!J113</f>
        <v>0</v>
      </c>
      <c r="J37" s="180"/>
      <c r="K37" s="37"/>
    </row>
    <row r="38" spans="2:11" ht="33" thickBot="1">
      <c r="B38" s="36"/>
      <c r="C38" s="134">
        <f t="shared" si="0"/>
        <v>15</v>
      </c>
      <c r="D38" s="135"/>
      <c r="E38" s="181">
        <f>RESULTADOS!J126</f>
        <v>0</v>
      </c>
      <c r="F38" s="182"/>
      <c r="G38" s="183" t="e">
        <f>RESULTADOS!#REF!</f>
        <v>#REF!</v>
      </c>
      <c r="H38" s="183"/>
      <c r="I38" s="181" t="e">
        <f>RESULTADOS!#REF!</f>
        <v>#REF!</v>
      </c>
      <c r="J38" s="184"/>
      <c r="K38" s="37"/>
    </row>
    <row r="39" spans="2:11" ht="15.75" customHeight="1" thickBot="1">
      <c r="B39" s="36"/>
      <c r="C39" s="38"/>
      <c r="D39" s="38"/>
      <c r="E39" s="39"/>
      <c r="F39" s="39"/>
      <c r="G39" s="40"/>
      <c r="H39" s="40"/>
      <c r="I39" s="39"/>
      <c r="J39" s="39"/>
      <c r="K39" s="37"/>
    </row>
    <row r="40" spans="3:12" ht="12.75">
      <c r="C40" s="140" t="s">
        <v>96</v>
      </c>
      <c r="D40" s="141"/>
      <c r="E40" s="141"/>
      <c r="F40" s="141"/>
      <c r="G40" s="142" t="s">
        <v>97</v>
      </c>
      <c r="H40" s="142"/>
      <c r="I40" s="142"/>
      <c r="J40" s="143"/>
      <c r="K40" s="41"/>
      <c r="L40" s="41"/>
    </row>
    <row r="41" spans="3:12" ht="20.25" thickBot="1">
      <c r="C41" s="144"/>
      <c r="D41" s="145"/>
      <c r="E41" s="145"/>
      <c r="F41" s="145"/>
      <c r="G41" s="145" t="s">
        <v>105</v>
      </c>
      <c r="H41" s="145"/>
      <c r="I41" s="145"/>
      <c r="J41" s="146"/>
      <c r="K41" s="42"/>
      <c r="L41" s="42"/>
    </row>
    <row r="42" spans="3:12" ht="12.75" customHeight="1" thickBot="1"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3:12" ht="19.5">
      <c r="C43" s="152" t="s">
        <v>98</v>
      </c>
      <c r="D43" s="153"/>
      <c r="E43" s="153"/>
      <c r="F43" s="153"/>
      <c r="G43" s="153"/>
      <c r="H43" s="153"/>
      <c r="I43" s="153"/>
      <c r="J43" s="154"/>
      <c r="K43" s="43"/>
      <c r="L43" s="43"/>
    </row>
    <row r="44" spans="3:10" ht="12.75">
      <c r="C44" s="155" t="s">
        <v>99</v>
      </c>
      <c r="D44" s="156"/>
      <c r="E44" s="157" t="s">
        <v>100</v>
      </c>
      <c r="F44" s="157"/>
      <c r="G44" s="157" t="s">
        <v>101</v>
      </c>
      <c r="H44" s="157"/>
      <c r="I44" s="158">
        <v>0</v>
      </c>
      <c r="J44" s="159"/>
    </row>
    <row r="45" spans="3:12" ht="13.5" thickBot="1">
      <c r="C45" s="162" t="s">
        <v>104</v>
      </c>
      <c r="D45" s="163"/>
      <c r="E45" s="139" t="s">
        <v>105</v>
      </c>
      <c r="F45" s="139"/>
      <c r="G45" s="139" t="s">
        <v>105</v>
      </c>
      <c r="H45" s="139"/>
      <c r="I45" s="160"/>
      <c r="J45" s="161"/>
      <c r="K45" s="4"/>
      <c r="L45" s="4"/>
    </row>
    <row r="46" spans="3:10" ht="13.5" thickBot="1">
      <c r="C46" s="4"/>
      <c r="D46" s="4"/>
      <c r="E46" s="4"/>
      <c r="F46" s="4"/>
      <c r="G46" s="4"/>
      <c r="H46" s="4"/>
      <c r="I46" s="4"/>
      <c r="J46" s="4"/>
    </row>
    <row r="47" spans="3:10" ht="12.75">
      <c r="C47" s="152" t="s">
        <v>103</v>
      </c>
      <c r="D47" s="153"/>
      <c r="E47" s="153"/>
      <c r="F47" s="153"/>
      <c r="G47" s="153"/>
      <c r="H47" s="153"/>
      <c r="I47" s="153"/>
      <c r="J47" s="154"/>
    </row>
    <row r="48" spans="3:10" ht="12.75">
      <c r="C48" s="155" t="s">
        <v>99</v>
      </c>
      <c r="D48" s="156"/>
      <c r="E48" s="157" t="s">
        <v>100</v>
      </c>
      <c r="F48" s="157"/>
      <c r="G48" s="157" t="s">
        <v>101</v>
      </c>
      <c r="H48" s="157"/>
      <c r="I48" s="158"/>
      <c r="J48" s="159"/>
    </row>
    <row r="49" spans="3:10" ht="13.5" thickBot="1">
      <c r="C49" s="162" t="s">
        <v>106</v>
      </c>
      <c r="D49" s="163"/>
      <c r="E49" s="139" t="s">
        <v>105</v>
      </c>
      <c r="F49" s="139"/>
      <c r="G49" s="139" t="s">
        <v>105</v>
      </c>
      <c r="H49" s="139"/>
      <c r="I49" s="160"/>
      <c r="J49" s="161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2.75">
      <c r="C54" s="52"/>
      <c r="D54" s="52"/>
      <c r="E54" s="53"/>
      <c r="F54" s="53"/>
      <c r="G54" s="54"/>
      <c r="H54" s="54"/>
      <c r="I54" s="54"/>
      <c r="J54" s="54"/>
      <c r="K54" s="51"/>
      <c r="L54" s="51"/>
    </row>
    <row r="55" spans="3:12" ht="12.75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2.75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.7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2.75">
      <c r="C59" s="4"/>
      <c r="D59" s="4"/>
      <c r="E59" s="4"/>
      <c r="F59" s="4"/>
      <c r="G59" s="4"/>
      <c r="H59" s="4"/>
      <c r="I59" s="4"/>
      <c r="J59" s="4"/>
      <c r="K59" s="4"/>
      <c r="L59" s="4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user</cp:lastModifiedBy>
  <cp:lastPrinted>2023-02-28T19:06:52Z</cp:lastPrinted>
  <dcterms:created xsi:type="dcterms:W3CDTF">2002-12-01T18:18:16Z</dcterms:created>
  <dcterms:modified xsi:type="dcterms:W3CDTF">2023-02-28T19:06:52Z</dcterms:modified>
  <cp:category/>
  <cp:version/>
  <cp:contentType/>
  <cp:contentStatus/>
</cp:coreProperties>
</file>