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'RESULTADOS'!$A$54:$M$138</definedName>
  </definedNames>
  <calcPr fullCalcOnLoad="1"/>
</workbook>
</file>

<file path=xl/sharedStrings.xml><?xml version="1.0" encoding="utf-8"?>
<sst xmlns="http://schemas.openxmlformats.org/spreadsheetml/2006/main" count="575" uniqueCount="265">
  <si>
    <t>harles Town 2022-08-13   Race: 1   </t>
  </si>
  <si>
    <t>CALCULO</t>
  </si>
  <si>
    <t>CARRERA</t>
  </si>
  <si>
    <t>QUINELLA CALCULADA</t>
  </si>
  <si>
    <t>QUINELLA</t>
  </si>
  <si>
    <t>SCRATCH</t>
  </si>
  <si>
    <t>FAVORITOS</t>
  </si>
  <si>
    <t>PRG</t>
  </si>
  <si>
    <t>Runner</t>
  </si>
  <si>
    <t>Win</t>
  </si>
  <si>
    <t>Place</t>
  </si>
  <si>
    <t>Show</t>
  </si>
  <si>
    <t>QUINELAS</t>
  </si>
  <si>
    <t>RACE 1</t>
  </si>
  <si>
    <t> Mae Sai Princess   </t>
  </si>
  <si>
    <t> 22.80   </t>
  </si>
  <si>
    <t> 8.20   </t>
  </si>
  <si>
    <t> 5.60   </t>
  </si>
  <si>
    <t>RACE 2</t>
  </si>
  <si>
    <t> Marketability   </t>
  </si>
  <si>
    <t>     </t>
  </si>
  <si>
    <t> 5.40   </t>
  </si>
  <si>
    <t> 3.40   </t>
  </si>
  <si>
    <t>RACE 3</t>
  </si>
  <si>
    <t>11</t>
  </si>
  <si>
    <t> Devilish Beauty   </t>
  </si>
  <si>
    <t> 9.80   </t>
  </si>
  <si>
    <t>RACE 4</t>
  </si>
  <si>
    <t>Charles Town 2022-08-13   Race: 2   </t>
  </si>
  <si>
    <t>RACE 5</t>
  </si>
  <si>
    <t>5</t>
  </si>
  <si>
    <t>RACE 6</t>
  </si>
  <si>
    <t> Paymengold   </t>
  </si>
  <si>
    <t> 22.60   </t>
  </si>
  <si>
    <t> 13.00   </t>
  </si>
  <si>
    <t>RACE 7</t>
  </si>
  <si>
    <t> Lord of Cork   </t>
  </si>
  <si>
    <t> 14.40   </t>
  </si>
  <si>
    <t> 3.60   </t>
  </si>
  <si>
    <t>RACE 8</t>
  </si>
  <si>
    <t>4,7,8</t>
  </si>
  <si>
    <t> Pinnacle Reef   </t>
  </si>
  <si>
    <t> 2.20   </t>
  </si>
  <si>
    <t>Charles Town 2022-08-13   Race: 3   </t>
  </si>
  <si>
    <t> Lady Licious   </t>
  </si>
  <si>
    <t> 18.00   </t>
  </si>
  <si>
    <t> 4.00   </t>
  </si>
  <si>
    <t> Hurricane Director   </t>
  </si>
  <si>
    <t> 41.00   </t>
  </si>
  <si>
    <t> 11.40   </t>
  </si>
  <si>
    <t> Martha's Banner   </t>
  </si>
  <si>
    <t>Charles Town 2022-08-13   Race: 4   </t>
  </si>
  <si>
    <t> Xcellent Start   </t>
  </si>
  <si>
    <t> 5.80   </t>
  </si>
  <si>
    <t> Juba's Notion   </t>
  </si>
  <si>
    <t> Strollinginthewind   </t>
  </si>
  <si>
    <t> 8.00   </t>
  </si>
  <si>
    <t>Charles Town 2022-08-13   Race: 5   </t>
  </si>
  <si>
    <t> Deemed Essential   </t>
  </si>
  <si>
    <t> 3.80   </t>
  </si>
  <si>
    <t> Extra Crunchy   </t>
  </si>
  <si>
    <t> 3.20   </t>
  </si>
  <si>
    <t> 2.40   </t>
  </si>
  <si>
    <t> Lucky Us   </t>
  </si>
  <si>
    <t>Charles Town 2022-08-13   Race: 6   </t>
  </si>
  <si>
    <t> Don't Tell Grandma   </t>
  </si>
  <si>
    <t> 11.20   </t>
  </si>
  <si>
    <t> 6.40   </t>
  </si>
  <si>
    <t> 4.20   </t>
  </si>
  <si>
    <t> Practical Kitty   </t>
  </si>
  <si>
    <t> 8.80   </t>
  </si>
  <si>
    <t> 4.60   </t>
  </si>
  <si>
    <t> Shesahumblehustler   </t>
  </si>
  <si>
    <t> 3.00   </t>
  </si>
  <si>
    <t>arles Town 2022-08-13   Race: 7   </t>
  </si>
  <si>
    <t> Jefferson Native   </t>
  </si>
  <si>
    <t> 2.80   </t>
  </si>
  <si>
    <t> Math Man Marco   </t>
  </si>
  <si>
    <t> 5.00   </t>
  </si>
  <si>
    <t> Fiber Strong   </t>
  </si>
  <si>
    <t>Charles Town 2022-08-13   Race: 8   </t>
  </si>
  <si>
    <t> Timmy   </t>
  </si>
  <si>
    <t> Jefferson Security   </t>
  </si>
  <si>
    <t> 2.60   </t>
  </si>
  <si>
    <t> Neednoexplanation   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</si>
  <si>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</si>
  <si>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</si>
  <si>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</si>
  <si>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</si>
  <si>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</si>
  <si>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</si>
  <si>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</si>
  <si>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</si>
  <si>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</si>
  <si>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THISTLEDOWN</t>
  </si>
  <si>
    <t>HORSESHOE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</si>
  <si>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</si>
  <si>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</si>
  <si>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</si>
  <si>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</si>
  <si>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</si>
  <si>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</si>
  <si>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</si>
  <si>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</si>
  <si>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</si>
  <si>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</si>
  <si>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</si>
  <si>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</si>
  <si>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</si>
  <si>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</si>
  <si>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</si>
  <si>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</si>
  <si>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</si>
  <si>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</si>
  <si>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</si>
  <si>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</si>
  <si>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</si>
  <si>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</si>
  <si>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</si>
  <si>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</si>
  <si>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</si>
  <si>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</si>
  <si>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</si>
  <si>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</si>
  <si>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</si>
  <si>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</si>
  <si>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</si>
  <si>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</si>
  <si>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</si>
  <si>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</si>
  <si>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</si>
  <si>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</si>
  <si>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</si>
  <si>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</si>
  <si>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</si>
  <si>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</si>
  <si>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</si>
  <si>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</si>
  <si>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CARRERA/RACE</t>
  </si>
  <si>
    <t>1</t>
  </si>
  <si>
    <t>SUBSTITUTO:</t>
  </si>
  <si>
    <t>SC#</t>
  </si>
  <si>
    <t>$2 WIN</t>
  </si>
  <si>
    <t xml:space="preserve">$2 PLACE </t>
  </si>
  <si>
    <t>$2 SHOW</t>
  </si>
  <si>
    <t>WIN</t>
  </si>
  <si>
    <t>PLACE</t>
  </si>
  <si>
    <t>SHOW</t>
  </si>
  <si>
    <t>$2 EXACTA</t>
  </si>
  <si>
    <t>94.60</t>
  </si>
  <si>
    <t>9.00</t>
  </si>
  <si>
    <t>$2 D.D.</t>
  </si>
  <si>
    <t>10.40</t>
  </si>
  <si>
    <t>$2 QUINIELA</t>
  </si>
  <si>
    <t>$2 PICK-3</t>
  </si>
  <si>
    <t>77.60</t>
  </si>
  <si>
    <t>$2 TRIFECTA</t>
  </si>
  <si>
    <t>1040.00</t>
  </si>
  <si>
    <t>36.20</t>
  </si>
  <si>
    <t>$2 SUPERFECTA</t>
  </si>
  <si>
    <t>4/7/2/1</t>
  </si>
  <si>
    <t>3002.00</t>
  </si>
  <si>
    <t>4/1/2/7</t>
  </si>
  <si>
    <t>100.60</t>
  </si>
  <si>
    <t>2</t>
  </si>
  <si>
    <t>6</t>
  </si>
  <si>
    <t>136.60</t>
  </si>
  <si>
    <t>264.60</t>
  </si>
  <si>
    <t>83.60</t>
  </si>
  <si>
    <t>27.80</t>
  </si>
  <si>
    <t>73.80</t>
  </si>
  <si>
    <t>400.20</t>
  </si>
  <si>
    <t>358.00</t>
  </si>
  <si>
    <t>6/1/8/4</t>
  </si>
  <si>
    <t>1072.40</t>
  </si>
  <si>
    <t>2/8/1/7</t>
  </si>
  <si>
    <t>1356.80</t>
  </si>
  <si>
    <t>3</t>
  </si>
  <si>
    <t>7</t>
  </si>
  <si>
    <t>436.40</t>
  </si>
  <si>
    <t>158.40</t>
  </si>
  <si>
    <t>41.00</t>
  </si>
  <si>
    <t>49.00</t>
  </si>
  <si>
    <t>2002.00</t>
  </si>
  <si>
    <t>61.40</t>
  </si>
  <si>
    <t>1181.40</t>
  </si>
  <si>
    <t>150.80</t>
  </si>
  <si>
    <t>9/2/1/5</t>
  </si>
  <si>
    <t>4/3/6/2</t>
  </si>
  <si>
    <t>457.40</t>
  </si>
  <si>
    <t>4</t>
  </si>
  <si>
    <t>8</t>
  </si>
  <si>
    <t>6.20</t>
  </si>
  <si>
    <t>45.20</t>
  </si>
  <si>
    <t>18.40</t>
  </si>
  <si>
    <t>34.80</t>
  </si>
  <si>
    <t>374.80</t>
  </si>
  <si>
    <t>140.60</t>
  </si>
  <si>
    <t>84.00</t>
  </si>
  <si>
    <t>$2 PICK-4</t>
  </si>
  <si>
    <t>57.60</t>
  </si>
  <si>
    <t>1204.20</t>
  </si>
  <si>
    <t>2/7/8/3</t>
  </si>
  <si>
    <t>271.20</t>
  </si>
  <si>
    <t>3/6/1/2</t>
  </si>
  <si>
    <t>80.00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</si>
  <si>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</si>
  <si>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</si>
  <si>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</si>
  <si>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</si>
  <si>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</si>
  <si>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</si>
  <si>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</si>
  <si>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</si>
  <si>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</si>
  <si>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</si>
  <si>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</si>
  <si>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</si>
  <si>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</si>
  <si>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</si>
  <si>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</si>
  <si>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</si>
  <si>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</si>
  <si>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</si>
  <si>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</si>
  <si>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</si>
  <si>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</si>
  <si>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</si>
  <si>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</si>
  <si>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</si>
  <si>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</si>
  <si>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</si>
  <si>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</si>
  <si>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</si>
  <si>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</si>
  <si>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</si>
  <si>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</si>
  <si>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</si>
  <si>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</si>
  <si>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</si>
  <si>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</si>
  <si>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</si>
  <si>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</si>
  <si>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</si>
  <si>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</si>
  <si>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</si>
  <si>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</si>
  <si>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</si>
  <si>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</si>
  <si>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</si>
  <si>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</si>
  <si>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</si>
  <si>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</si>
  <si>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</si>
  <si>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</si>
  <si>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</si>
  <si>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>-</t>
  </si>
  <si>
    <t xml:space="preserve">  BOLETOS GANADORES                /                 WINNER TICKETS</t>
  </si>
  <si>
    <t>CON / WITH
5/5</t>
  </si>
  <si>
    <t>HIP. / TRACKS
109</t>
  </si>
  <si>
    <t>BOOKS
1</t>
  </si>
  <si>
    <t>5/5</t>
  </si>
  <si>
    <t>PICK SIX</t>
  </si>
  <si>
    <t xml:space="preserve">  CONSOLACION                /                 CONSOLATION</t>
  </si>
  <si>
    <t>6/6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</si>
</sst>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@"/>
    <numFmt numFmtId="167" formatCode="DDDD&quot;, &quot;MMMM\ DD&quot;, &quot;YYYY"/>
    <numFmt numFmtId="168" formatCode="0;\-0;;@"/>
    <numFmt numFmtId="169" formatCode="D\-MMM\-YYYY"/>
    <numFmt numFmtId="170" formatCode="\$#,##0.00"/>
    <numFmt numFmtId="171" formatCode="\$#,##0.00;[RED]\$#,##0.00"/>
  </numFmts>
  <fonts count="32">
    <font>
      <sz val="10"/>
      <name val="Arial"/>
      <family val="0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12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Verdana"/>
      <family val="2"/>
    </font>
    <font>
      <b/>
      <sz val="30"/>
      <color indexed="8"/>
      <name val="Calibri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sz val="25"/>
      <color indexed="8"/>
      <name val="Calibri"/>
      <family val="2"/>
    </font>
    <font>
      <b/>
      <sz val="30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9"/>
      <name val="Calibri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1" xfId="0" applyFont="1" applyBorder="1" applyAlignment="1">
      <alignment/>
    </xf>
    <xf numFmtId="164" fontId="1" fillId="2" borderId="0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0" fillId="0" borderId="4" xfId="0" applyFill="1" applyBorder="1" applyAlignment="1">
      <alignment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4" fontId="0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right" wrapText="1"/>
    </xf>
    <xf numFmtId="165" fontId="0" fillId="0" borderId="0" xfId="0" applyNumberFormat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/>
    </xf>
    <xf numFmtId="165" fontId="0" fillId="3" borderId="1" xfId="0" applyNumberFormat="1" applyFon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horizontal="center" vertical="center"/>
    </xf>
    <xf numFmtId="165" fontId="0" fillId="4" borderId="1" xfId="0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vertical="center"/>
    </xf>
    <xf numFmtId="164" fontId="4" fillId="0" borderId="5" xfId="0" applyFont="1" applyFill="1" applyBorder="1" applyAlignment="1">
      <alignment vertical="center"/>
    </xf>
    <xf numFmtId="164" fontId="5" fillId="0" borderId="6" xfId="0" applyFont="1" applyFill="1" applyBorder="1" applyAlignment="1">
      <alignment vertical="center"/>
    </xf>
    <xf numFmtId="164" fontId="5" fillId="0" borderId="7" xfId="0" applyFont="1" applyFill="1" applyBorder="1" applyAlignment="1">
      <alignment vertical="center"/>
    </xf>
    <xf numFmtId="164" fontId="0" fillId="0" borderId="8" xfId="0" applyFont="1" applyBorder="1" applyAlignment="1">
      <alignment horizontal="center" vertical="center"/>
    </xf>
    <xf numFmtId="165" fontId="0" fillId="4" borderId="8" xfId="0" applyNumberFormat="1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 vertical="center"/>
    </xf>
    <xf numFmtId="166" fontId="0" fillId="0" borderId="8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vertical="center"/>
    </xf>
    <xf numFmtId="166" fontId="5" fillId="0" borderId="9" xfId="0" applyNumberFormat="1" applyFont="1" applyFill="1" applyBorder="1" applyAlignment="1">
      <alignment vertical="center"/>
    </xf>
    <xf numFmtId="164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vertical="center"/>
    </xf>
    <xf numFmtId="164" fontId="5" fillId="0" borderId="9" xfId="0" applyFont="1" applyFill="1" applyBorder="1" applyAlignment="1">
      <alignment vertical="center"/>
    </xf>
    <xf numFmtId="164" fontId="5" fillId="0" borderId="10" xfId="0" applyFont="1" applyFill="1" applyBorder="1" applyAlignment="1">
      <alignment vertical="center"/>
    </xf>
    <xf numFmtId="164" fontId="5" fillId="0" borderId="5" xfId="0" applyFont="1" applyFill="1" applyBorder="1" applyAlignment="1">
      <alignment vertical="center"/>
    </xf>
    <xf numFmtId="164" fontId="5" fillId="0" borderId="11" xfId="0" applyFont="1" applyFill="1" applyBorder="1" applyAlignment="1">
      <alignment vertical="center"/>
    </xf>
    <xf numFmtId="164" fontId="5" fillId="0" borderId="12" xfId="0" applyFont="1" applyFill="1" applyBorder="1" applyAlignment="1">
      <alignment vertical="center"/>
    </xf>
    <xf numFmtId="164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 horizontal="center" vertical="center"/>
    </xf>
    <xf numFmtId="164" fontId="0" fillId="5" borderId="0" xfId="0" applyFill="1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6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vertical="center"/>
    </xf>
    <xf numFmtId="166" fontId="8" fillId="0" borderId="0" xfId="0" applyNumberFormat="1" applyFont="1" applyAlignment="1">
      <alignment/>
    </xf>
    <xf numFmtId="167" fontId="9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11" fillId="0" borderId="0" xfId="0" applyNumberFormat="1" applyFont="1" applyBorder="1" applyAlignment="1">
      <alignment horizontal="left"/>
    </xf>
    <xf numFmtId="166" fontId="11" fillId="0" borderId="0" xfId="0" applyNumberFormat="1" applyFont="1" applyFill="1" applyBorder="1" applyAlignment="1">
      <alignment horizontal="left"/>
    </xf>
    <xf numFmtId="166" fontId="11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Alignment="1">
      <alignment horizontal="right"/>
    </xf>
    <xf numFmtId="168" fontId="11" fillId="0" borderId="0" xfId="0" applyNumberFormat="1" applyFont="1" applyFill="1" applyBorder="1" applyAlignment="1">
      <alignment horizontal="left"/>
    </xf>
    <xf numFmtId="166" fontId="12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166" fontId="12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Alignment="1">
      <alignment horizontal="right"/>
    </xf>
    <xf numFmtId="166" fontId="11" fillId="0" borderId="0" xfId="0" applyNumberFormat="1" applyFont="1" applyFill="1" applyAlignment="1">
      <alignment horizontal="center"/>
    </xf>
    <xf numFmtId="166" fontId="11" fillId="0" borderId="0" xfId="0" applyNumberFormat="1" applyFont="1" applyFill="1" applyBorder="1" applyAlignment="1">
      <alignment horizontal="right"/>
    </xf>
    <xf numFmtId="167" fontId="13" fillId="0" borderId="0" xfId="0" applyNumberFormat="1" applyFont="1" applyBorder="1" applyAlignment="1">
      <alignment horizontal="right"/>
    </xf>
    <xf numFmtId="166" fontId="11" fillId="0" borderId="15" xfId="0" applyNumberFormat="1" applyFont="1" applyFill="1" applyBorder="1" applyAlignment="1">
      <alignment horizontal="left"/>
    </xf>
    <xf numFmtId="166" fontId="11" fillId="0" borderId="15" xfId="0" applyNumberFormat="1" applyFont="1" applyFill="1" applyBorder="1" applyAlignment="1">
      <alignment horizontal="center"/>
    </xf>
    <xf numFmtId="165" fontId="10" fillId="0" borderId="0" xfId="0" applyNumberFormat="1" applyFont="1" applyFill="1" applyAlignment="1">
      <alignment horizontal="right"/>
    </xf>
    <xf numFmtId="167" fontId="13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Font="1" applyFill="1" applyAlignment="1">
      <alignment/>
    </xf>
    <xf numFmtId="166" fontId="11" fillId="0" borderId="0" xfId="0" applyNumberFormat="1" applyFont="1" applyBorder="1" applyAlignment="1">
      <alignment horizontal="center"/>
    </xf>
    <xf numFmtId="166" fontId="14" fillId="2" borderId="0" xfId="0" applyNumberFormat="1" applyFont="1" applyFill="1" applyBorder="1" applyAlignment="1">
      <alignment horizontal="center" vertical="center"/>
    </xf>
    <xf numFmtId="164" fontId="15" fillId="2" borderId="11" xfId="0" applyFont="1" applyFill="1" applyBorder="1" applyAlignment="1">
      <alignment horizontal="center" vertical="center"/>
    </xf>
    <xf numFmtId="169" fontId="1" fillId="2" borderId="0" xfId="0" applyNumberFormat="1" applyFont="1" applyFill="1" applyAlignment="1" applyProtection="1">
      <alignment horizontal="center" vertical="center"/>
      <protection locked="0"/>
    </xf>
    <xf numFmtId="164" fontId="16" fillId="0" borderId="0" xfId="0" applyFont="1" applyFill="1" applyAlignment="1" applyProtection="1">
      <alignment/>
      <protection/>
    </xf>
    <xf numFmtId="164" fontId="17" fillId="0" borderId="0" xfId="0" applyFont="1" applyFill="1" applyAlignment="1" applyProtection="1">
      <alignment/>
      <protection/>
    </xf>
    <xf numFmtId="164" fontId="17" fillId="0" borderId="0" xfId="0" applyFont="1" applyFill="1" applyAlignment="1">
      <alignment/>
    </xf>
    <xf numFmtId="164" fontId="18" fillId="0" borderId="9" xfId="0" applyFont="1" applyFill="1" applyBorder="1" applyAlignment="1" applyProtection="1">
      <alignment horizontal="center" vertical="center"/>
      <protection/>
    </xf>
    <xf numFmtId="166" fontId="19" fillId="0" borderId="0" xfId="0" applyNumberFormat="1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>
      <alignment/>
    </xf>
    <xf numFmtId="164" fontId="20" fillId="0" borderId="9" xfId="0" applyFont="1" applyFill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>
      <alignment horizontal="right" vertical="center"/>
    </xf>
    <xf numFmtId="164" fontId="22" fillId="0" borderId="0" xfId="0" applyFont="1" applyBorder="1" applyAlignment="1">
      <alignment horizontal="center"/>
    </xf>
    <xf numFmtId="164" fontId="22" fillId="0" borderId="0" xfId="0" applyFont="1" applyAlignment="1">
      <alignment horizontal="center"/>
    </xf>
    <xf numFmtId="167" fontId="10" fillId="0" borderId="0" xfId="0" applyNumberFormat="1" applyFont="1" applyBorder="1" applyAlignment="1">
      <alignment horizontal="center" vertical="center"/>
    </xf>
    <xf numFmtId="167" fontId="23" fillId="0" borderId="0" xfId="0" applyNumberFormat="1" applyFont="1" applyAlignment="1">
      <alignment vertical="center"/>
    </xf>
    <xf numFmtId="164" fontId="24" fillId="0" borderId="0" xfId="0" applyFont="1" applyBorder="1" applyAlignment="1">
      <alignment/>
    </xf>
    <xf numFmtId="164" fontId="0" fillId="0" borderId="0" xfId="0" applyBorder="1" applyAlignment="1">
      <alignment vertical="top" wrapText="1"/>
    </xf>
    <xf numFmtId="164" fontId="25" fillId="2" borderId="16" xfId="0" applyFont="1" applyFill="1" applyBorder="1" applyAlignment="1">
      <alignment horizontal="center" vertical="top" wrapText="1"/>
    </xf>
    <xf numFmtId="164" fontId="25" fillId="2" borderId="17" xfId="0" applyFont="1" applyFill="1" applyBorder="1" applyAlignment="1">
      <alignment horizontal="center" vertical="top" wrapText="1"/>
    </xf>
    <xf numFmtId="164" fontId="25" fillId="2" borderId="18" xfId="0" applyFont="1" applyFill="1" applyBorder="1" applyAlignment="1">
      <alignment horizontal="center" vertical="top" wrapText="1"/>
    </xf>
    <xf numFmtId="164" fontId="0" fillId="0" borderId="0" xfId="0" applyBorder="1" applyAlignment="1">
      <alignment vertical="top"/>
    </xf>
    <xf numFmtId="164" fontId="25" fillId="2" borderId="19" xfId="0" applyFont="1" applyFill="1" applyBorder="1" applyAlignment="1">
      <alignment horizontal="center" vertical="top" wrapText="1"/>
    </xf>
    <xf numFmtId="164" fontId="25" fillId="2" borderId="20" xfId="0" applyFont="1" applyFill="1" applyBorder="1" applyAlignment="1">
      <alignment horizontal="center" vertical="top" wrapText="1"/>
    </xf>
    <xf numFmtId="164" fontId="25" fillId="2" borderId="21" xfId="0" applyFont="1" applyFill="1" applyBorder="1" applyAlignment="1">
      <alignment horizontal="center" vertical="top" wrapText="1"/>
    </xf>
    <xf numFmtId="164" fontId="26" fillId="0" borderId="22" xfId="0" applyFont="1" applyBorder="1" applyAlignment="1">
      <alignment horizontal="center" vertical="center" wrapText="1"/>
    </xf>
    <xf numFmtId="168" fontId="27" fillId="0" borderId="1" xfId="0" applyNumberFormat="1" applyFont="1" applyBorder="1" applyAlignment="1">
      <alignment horizontal="center" vertical="center" wrapText="1"/>
    </xf>
    <xf numFmtId="168" fontId="27" fillId="0" borderId="1" xfId="0" applyNumberFormat="1" applyFont="1" applyBorder="1" applyAlignment="1">
      <alignment horizontal="center" vertical="center" shrinkToFit="1"/>
    </xf>
    <xf numFmtId="168" fontId="27" fillId="0" borderId="23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 horizontal="left" vertical="top" wrapText="1"/>
    </xf>
    <xf numFmtId="164" fontId="0" fillId="0" borderId="0" xfId="0" applyBorder="1" applyAlignment="1">
      <alignment horizontal="left" vertical="top"/>
    </xf>
    <xf numFmtId="164" fontId="28" fillId="0" borderId="24" xfId="0" applyFont="1" applyBorder="1" applyAlignment="1">
      <alignment horizontal="center" vertical="center" wrapText="1"/>
    </xf>
    <xf numFmtId="164" fontId="27" fillId="0" borderId="24" xfId="0" applyFont="1" applyBorder="1" applyAlignment="1">
      <alignment horizontal="center" vertical="center" wrapText="1"/>
    </xf>
    <xf numFmtId="164" fontId="27" fillId="0" borderId="24" xfId="0" applyFont="1" applyBorder="1" applyAlignment="1">
      <alignment horizontal="center" vertical="center" shrinkToFit="1"/>
    </xf>
    <xf numFmtId="165" fontId="29" fillId="0" borderId="25" xfId="0" applyNumberFormat="1" applyFont="1" applyBorder="1" applyAlignment="1">
      <alignment horizontal="center" vertical="top" wrapText="1"/>
    </xf>
    <xf numFmtId="164" fontId="29" fillId="0" borderId="26" xfId="0" applyFont="1" applyBorder="1" applyAlignment="1">
      <alignment horizontal="center" vertical="top" wrapText="1"/>
    </xf>
    <xf numFmtId="164" fontId="29" fillId="0" borderId="0" xfId="0" applyFont="1" applyBorder="1" applyAlignment="1">
      <alignment vertical="top" wrapText="1"/>
    </xf>
    <xf numFmtId="170" fontId="30" fillId="0" borderId="27" xfId="0" applyNumberFormat="1" applyFont="1" applyBorder="1" applyAlignment="1">
      <alignment horizontal="center" vertical="center" wrapText="1"/>
    </xf>
    <xf numFmtId="170" fontId="30" fillId="0" borderId="28" xfId="0" applyNumberFormat="1" applyFont="1" applyBorder="1" applyAlignment="1">
      <alignment horizontal="center" vertical="center" wrapText="1"/>
    </xf>
    <xf numFmtId="170" fontId="30" fillId="0" borderId="0" xfId="0" applyNumberFormat="1" applyFont="1" applyBorder="1" applyAlignment="1">
      <alignment vertical="center" wrapText="1"/>
    </xf>
    <xf numFmtId="170" fontId="30" fillId="0" borderId="0" xfId="0" applyNumberFormat="1" applyFont="1" applyBorder="1" applyAlignment="1">
      <alignment horizontal="left" vertical="center" wrapText="1"/>
    </xf>
    <xf numFmtId="170" fontId="29" fillId="0" borderId="29" xfId="0" applyNumberFormat="1" applyFont="1" applyBorder="1" applyAlignment="1">
      <alignment horizontal="center" vertical="center" wrapText="1"/>
    </xf>
    <xf numFmtId="164" fontId="29" fillId="0" borderId="22" xfId="0" applyFont="1" applyBorder="1" applyAlignment="1">
      <alignment horizontal="center" vertical="top" wrapText="1"/>
    </xf>
    <xf numFmtId="164" fontId="29" fillId="0" borderId="1" xfId="0" applyFont="1" applyBorder="1" applyAlignment="1">
      <alignment horizontal="center" vertical="top" wrapText="1"/>
    </xf>
    <xf numFmtId="171" fontId="29" fillId="0" borderId="30" xfId="0" applyNumberFormat="1" applyFont="1" applyBorder="1" applyAlignment="1">
      <alignment horizontal="center" vertical="center" wrapText="1"/>
    </xf>
    <xf numFmtId="166" fontId="29" fillId="0" borderId="27" xfId="0" applyNumberFormat="1" applyFont="1" applyBorder="1" applyAlignment="1">
      <alignment horizontal="center" vertical="center" wrapText="1"/>
    </xf>
    <xf numFmtId="164" fontId="29" fillId="0" borderId="31" xfId="0" applyFont="1" applyBorder="1" applyAlignment="1">
      <alignment horizontal="center" vertical="center" wrapText="1"/>
    </xf>
    <xf numFmtId="166" fontId="27" fillId="0" borderId="1" xfId="0" applyNumberFormat="1" applyFont="1" applyBorder="1" applyAlignment="1">
      <alignment horizontal="center" vertical="center" wrapText="1"/>
    </xf>
    <xf numFmtId="164" fontId="27" fillId="0" borderId="1" xfId="0" applyNumberFormat="1" applyFont="1" applyBorder="1" applyAlignment="1">
      <alignment horizontal="center" vertical="center" shrinkToFit="1"/>
    </xf>
    <xf numFmtId="166" fontId="27" fillId="0" borderId="23" xfId="0" applyNumberFormat="1" applyFont="1" applyBorder="1" applyAlignment="1">
      <alignment horizontal="center" vertical="center" wrapText="1"/>
    </xf>
    <xf numFmtId="164" fontId="29" fillId="0" borderId="32" xfId="0" applyFont="1" applyBorder="1" applyAlignment="1">
      <alignment horizontal="center" vertical="center" wrapText="1"/>
    </xf>
    <xf numFmtId="166" fontId="29" fillId="0" borderId="32" xfId="0" applyNumberFormat="1" applyFont="1" applyBorder="1" applyAlignment="1">
      <alignment horizontal="center" vertical="top" wrapText="1"/>
    </xf>
    <xf numFmtId="164" fontId="29" fillId="0" borderId="32" xfId="0" applyFont="1" applyBorder="1" applyAlignment="1">
      <alignment horizontal="center" vertical="top" wrapText="1"/>
    </xf>
    <xf numFmtId="166" fontId="8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133350</xdr:colOff>
      <xdr:row>56</xdr:row>
      <xdr:rowOff>104775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9525</xdr:rowOff>
    </xdr:from>
    <xdr:to>
      <xdr:col>4</xdr:col>
      <xdr:colOff>409575</xdr:colOff>
      <xdr:row>15</xdr:row>
      <xdr:rowOff>161925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 fLocksText="0"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 fLocksText="0"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9525</xdr:rowOff>
    </xdr:from>
    <xdr:to>
      <xdr:col>4</xdr:col>
      <xdr:colOff>409575</xdr:colOff>
      <xdr:row>15</xdr:row>
      <xdr:rowOff>161925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 fLocksText="0"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1"/>
  <sheetViews>
    <sheetView showZeros="0" workbookViewId="0" topLeftCell="A1">
      <selection activeCell="K10" sqref="K10"/>
    </sheetView>
  </sheetViews>
  <sheetFormatPr defaultColWidth="10.28125" defaultRowHeight="12.75"/>
  <cols>
    <col min="1" max="5" width="11.00390625" style="0" customWidth="1"/>
    <col min="6" max="6" width="6.7109375" style="1" customWidth="1"/>
    <col min="7" max="7" width="11.421875" style="1" hidden="1" customWidth="1"/>
    <col min="8" max="8" width="6.140625" style="1" hidden="1" customWidth="1"/>
    <col min="9" max="9" width="11.421875" style="1" customWidth="1"/>
    <col min="10" max="10" width="18.57421875" style="1" hidden="1" customWidth="1"/>
    <col min="11" max="16384" width="11.421875" style="1" customWidth="1"/>
  </cols>
  <sheetData>
    <row r="1" spans="1:14" ht="12.75">
      <c r="A1" s="2" t="s">
        <v>0</v>
      </c>
      <c r="B1" s="2"/>
      <c r="C1" s="2"/>
      <c r="D1" s="2"/>
      <c r="E1" s="2"/>
      <c r="G1" s="3" t="s">
        <v>1</v>
      </c>
      <c r="I1" s="4" t="s">
        <v>2</v>
      </c>
      <c r="J1" s="5" t="s">
        <v>3</v>
      </c>
      <c r="K1" s="4" t="s">
        <v>4</v>
      </c>
      <c r="L1" s="4" t="s">
        <v>5</v>
      </c>
      <c r="M1" s="6" t="s">
        <v>6</v>
      </c>
      <c r="N1" s="7"/>
    </row>
    <row r="2" spans="1:14" ht="12.75">
      <c r="A2" s="8" t="s">
        <v>7</v>
      </c>
      <c r="B2" s="8" t="s">
        <v>8</v>
      </c>
      <c r="C2" s="8" t="s">
        <v>9</v>
      </c>
      <c r="D2" s="8" t="s">
        <v>10</v>
      </c>
      <c r="E2" s="8" t="s">
        <v>11</v>
      </c>
      <c r="G2" s="3" t="s">
        <v>12</v>
      </c>
      <c r="I2" s="9" t="s">
        <v>13</v>
      </c>
      <c r="J2" s="10" t="e">
        <f>REDOND.MULT(G3,0.1)</f>
        <v>#NAME?</v>
      </c>
      <c r="K2" s="10"/>
      <c r="L2" s="11"/>
      <c r="M2" s="11"/>
      <c r="N2" s="12"/>
    </row>
    <row r="3" spans="1:14" ht="25.5">
      <c r="A3" s="8">
        <v>4</v>
      </c>
      <c r="B3" s="13" t="s">
        <v>14</v>
      </c>
      <c r="C3" s="14" t="s">
        <v>15</v>
      </c>
      <c r="D3" s="14" t="s">
        <v>16</v>
      </c>
      <c r="E3" s="14" t="s">
        <v>17</v>
      </c>
      <c r="G3" s="15" t="e">
        <f>C3*D4/2</f>
        <v>#VALUE!</v>
      </c>
      <c r="I3" s="16" t="s">
        <v>18</v>
      </c>
      <c r="J3" s="17" t="e">
        <f>REDOND.MULT(G8,0.1)</f>
        <v>#NAME?</v>
      </c>
      <c r="K3" s="17">
        <v>162.7</v>
      </c>
      <c r="L3" s="18"/>
      <c r="M3" s="18"/>
      <c r="N3" s="12"/>
    </row>
    <row r="4" spans="1:14" ht="25.5">
      <c r="A4" s="8">
        <v>7</v>
      </c>
      <c r="B4" s="13" t="s">
        <v>19</v>
      </c>
      <c r="C4" s="14" t="s">
        <v>20</v>
      </c>
      <c r="D4" s="14" t="s">
        <v>21</v>
      </c>
      <c r="E4" s="14" t="s">
        <v>22</v>
      </c>
      <c r="G4" s="15"/>
      <c r="I4" s="9" t="s">
        <v>23</v>
      </c>
      <c r="J4" s="10" t="e">
        <f>REDOND.MULT(G13,0.1)</f>
        <v>#NAME?</v>
      </c>
      <c r="K4" s="10">
        <v>302</v>
      </c>
      <c r="L4" s="11" t="s">
        <v>24</v>
      </c>
      <c r="M4" s="11"/>
      <c r="N4" s="12"/>
    </row>
    <row r="5" spans="1:14" ht="25.5">
      <c r="A5" s="8">
        <v>2</v>
      </c>
      <c r="B5" s="13" t="s">
        <v>25</v>
      </c>
      <c r="C5" s="14" t="s">
        <v>20</v>
      </c>
      <c r="D5" s="14" t="s">
        <v>20</v>
      </c>
      <c r="E5" s="14" t="s">
        <v>26</v>
      </c>
      <c r="G5" s="15"/>
      <c r="I5" s="16" t="s">
        <v>27</v>
      </c>
      <c r="J5" s="17" t="e">
        <f>REDOND.MULT(G18,0.1)</f>
        <v>#NAME?</v>
      </c>
      <c r="K5" s="17">
        <v>6.4</v>
      </c>
      <c r="L5" s="18"/>
      <c r="M5" s="18"/>
      <c r="N5" s="12"/>
    </row>
    <row r="6" spans="1:14" ht="12.75">
      <c r="A6" s="2" t="s">
        <v>28</v>
      </c>
      <c r="B6" s="2"/>
      <c r="C6" s="2"/>
      <c r="D6" s="2"/>
      <c r="E6" s="2"/>
      <c r="G6" s="15"/>
      <c r="I6" s="9" t="s">
        <v>29</v>
      </c>
      <c r="J6" s="19" t="e">
        <f>REDOND.MULT(G23,0.1)</f>
        <v>#NAME?</v>
      </c>
      <c r="K6" s="19">
        <v>6.1</v>
      </c>
      <c r="L6" s="11" t="s">
        <v>30</v>
      </c>
      <c r="M6" s="11"/>
      <c r="N6" s="12"/>
    </row>
    <row r="7" spans="1:16" ht="12.75" customHeight="1">
      <c r="A7" s="8" t="s">
        <v>7</v>
      </c>
      <c r="B7" s="8" t="s">
        <v>8</v>
      </c>
      <c r="C7" s="8" t="s">
        <v>9</v>
      </c>
      <c r="D7" s="8" t="s">
        <v>10</v>
      </c>
      <c r="E7" s="8" t="s">
        <v>11</v>
      </c>
      <c r="G7" s="15"/>
      <c r="I7" s="16" t="s">
        <v>31</v>
      </c>
      <c r="J7" s="17" t="e">
        <f>REDOND.MULT(G28,0.1)</f>
        <v>#NAME?</v>
      </c>
      <c r="K7" s="17">
        <v>49.3</v>
      </c>
      <c r="L7" s="18"/>
      <c r="M7" s="18"/>
      <c r="N7" s="12"/>
      <c r="O7" s="20"/>
      <c r="P7" s="20"/>
    </row>
    <row r="8" spans="1:16" ht="12.75" customHeight="1">
      <c r="A8" s="8">
        <v>6</v>
      </c>
      <c r="B8" s="13" t="s">
        <v>32</v>
      </c>
      <c r="C8" s="14" t="s">
        <v>33</v>
      </c>
      <c r="D8" s="14" t="s">
        <v>34</v>
      </c>
      <c r="E8" s="14" t="s">
        <v>22</v>
      </c>
      <c r="G8" s="15" t="e">
        <f>C8*D9/2</f>
        <v>#VALUE!</v>
      </c>
      <c r="I8" s="9" t="s">
        <v>35</v>
      </c>
      <c r="J8" s="19" t="e">
        <f>REDOND.MULT(G33,0.1)</f>
        <v>#NAME?</v>
      </c>
      <c r="K8" s="19">
        <v>16</v>
      </c>
      <c r="L8" s="11" t="s">
        <v>30</v>
      </c>
      <c r="M8" s="11"/>
      <c r="N8" s="12"/>
      <c r="O8" s="21"/>
      <c r="P8" s="21"/>
    </row>
    <row r="9" spans="1:16" ht="25.5">
      <c r="A9" s="8">
        <v>1</v>
      </c>
      <c r="B9" s="13" t="s">
        <v>36</v>
      </c>
      <c r="C9" s="14" t="s">
        <v>20</v>
      </c>
      <c r="D9" s="14" t="s">
        <v>37</v>
      </c>
      <c r="E9" s="14" t="s">
        <v>38</v>
      </c>
      <c r="G9" s="15"/>
      <c r="I9" s="16" t="s">
        <v>39</v>
      </c>
      <c r="J9" s="17" t="e">
        <f>REDOND.MULT(G38,0.1)</f>
        <v>#NAME?</v>
      </c>
      <c r="K9" s="17">
        <v>10.7</v>
      </c>
      <c r="L9" s="18" t="s">
        <v>40</v>
      </c>
      <c r="M9" s="18"/>
      <c r="N9" s="12"/>
      <c r="O9" s="22"/>
      <c r="P9" s="23"/>
    </row>
    <row r="10" spans="1:16" ht="25.5">
      <c r="A10" s="8">
        <v>8</v>
      </c>
      <c r="B10" s="13" t="s">
        <v>41</v>
      </c>
      <c r="C10" s="14" t="s">
        <v>20</v>
      </c>
      <c r="D10" s="14" t="s">
        <v>20</v>
      </c>
      <c r="E10" s="14" t="s">
        <v>42</v>
      </c>
      <c r="G10" s="15"/>
      <c r="I10" s="24"/>
      <c r="J10" s="25"/>
      <c r="K10" s="26"/>
      <c r="L10" s="27"/>
      <c r="M10" s="27"/>
      <c r="N10" s="28"/>
      <c r="O10" s="29"/>
      <c r="P10" s="30"/>
    </row>
    <row r="11" spans="1:16" ht="14.25">
      <c r="A11" s="2" t="s">
        <v>43</v>
      </c>
      <c r="B11" s="2"/>
      <c r="C11" s="2"/>
      <c r="D11" s="2"/>
      <c r="E11" s="2"/>
      <c r="G11" s="15"/>
      <c r="I11" s="31"/>
      <c r="J11" s="28"/>
      <c r="K11" s="28"/>
      <c r="L11" s="32"/>
      <c r="M11" s="32"/>
      <c r="N11" s="28"/>
      <c r="O11" s="33"/>
      <c r="P11" s="34"/>
    </row>
    <row r="12" spans="1:16" ht="14.25">
      <c r="A12" s="8" t="s">
        <v>7</v>
      </c>
      <c r="B12" s="8" t="s">
        <v>8</v>
      </c>
      <c r="C12" s="8" t="s">
        <v>9</v>
      </c>
      <c r="D12" s="8" t="s">
        <v>10</v>
      </c>
      <c r="E12" s="8" t="s">
        <v>11</v>
      </c>
      <c r="G12" s="15"/>
      <c r="I12" s="31"/>
      <c r="J12" s="28"/>
      <c r="K12" s="28"/>
      <c r="L12" s="32"/>
      <c r="M12" s="32"/>
      <c r="N12" s="28"/>
      <c r="O12" s="33"/>
      <c r="P12" s="34"/>
    </row>
    <row r="13" spans="1:16" ht="25.5">
      <c r="A13" s="8">
        <v>9</v>
      </c>
      <c r="B13" s="13" t="s">
        <v>44</v>
      </c>
      <c r="C13" s="14" t="s">
        <v>45</v>
      </c>
      <c r="D13" s="14" t="s">
        <v>16</v>
      </c>
      <c r="E13" s="14" t="s">
        <v>46</v>
      </c>
      <c r="G13" s="15" t="e">
        <f>C13*D14/2</f>
        <v>#VALUE!</v>
      </c>
      <c r="I13" s="31"/>
      <c r="J13" s="28"/>
      <c r="K13" s="28"/>
      <c r="L13" s="32"/>
      <c r="M13" s="32"/>
      <c r="N13" s="28"/>
      <c r="O13" s="33"/>
      <c r="P13" s="34"/>
    </row>
    <row r="14" spans="1:16" ht="25.5">
      <c r="A14" s="8">
        <v>2</v>
      </c>
      <c r="B14" s="13" t="s">
        <v>47</v>
      </c>
      <c r="C14" s="14" t="s">
        <v>20</v>
      </c>
      <c r="D14" s="14" t="s">
        <v>48</v>
      </c>
      <c r="E14" s="14" t="s">
        <v>49</v>
      </c>
      <c r="G14" s="15"/>
      <c r="I14" s="31"/>
      <c r="J14" s="28"/>
      <c r="K14" s="28"/>
      <c r="L14" s="32"/>
      <c r="M14" s="32"/>
      <c r="N14" s="28"/>
      <c r="O14" s="33"/>
      <c r="P14" s="34"/>
    </row>
    <row r="15" spans="1:16" ht="25.5">
      <c r="A15" s="8">
        <v>1</v>
      </c>
      <c r="B15" s="13" t="s">
        <v>50</v>
      </c>
      <c r="C15" s="14" t="s">
        <v>20</v>
      </c>
      <c r="D15" s="14" t="s">
        <v>20</v>
      </c>
      <c r="E15" s="14" t="s">
        <v>42</v>
      </c>
      <c r="G15" s="15"/>
      <c r="I15" s="31"/>
      <c r="J15" s="28"/>
      <c r="K15" s="28"/>
      <c r="L15" s="32"/>
      <c r="M15" s="32"/>
      <c r="N15" s="28"/>
      <c r="O15" s="33"/>
      <c r="P15" s="34"/>
    </row>
    <row r="16" spans="1:16" ht="14.25">
      <c r="A16" s="2" t="s">
        <v>51</v>
      </c>
      <c r="B16" s="2"/>
      <c r="C16" s="2"/>
      <c r="D16" s="2"/>
      <c r="E16" s="2"/>
      <c r="G16" s="15"/>
      <c r="I16" s="31"/>
      <c r="J16" s="28"/>
      <c r="K16" s="28"/>
      <c r="L16" s="32"/>
      <c r="M16" s="32"/>
      <c r="N16" s="28"/>
      <c r="O16" s="33"/>
      <c r="P16" s="34"/>
    </row>
    <row r="17" spans="1:16" ht="14.25">
      <c r="A17" s="8" t="s">
        <v>7</v>
      </c>
      <c r="B17" s="8" t="s">
        <v>8</v>
      </c>
      <c r="C17" s="8" t="s">
        <v>9</v>
      </c>
      <c r="D17" s="8" t="s">
        <v>10</v>
      </c>
      <c r="E17" s="8" t="s">
        <v>11</v>
      </c>
      <c r="G17" s="15"/>
      <c r="M17" s="33"/>
      <c r="N17" s="34"/>
      <c r="O17" s="35"/>
      <c r="P17" s="34"/>
    </row>
    <row r="18" spans="1:16" ht="25.5">
      <c r="A18" s="8">
        <v>2</v>
      </c>
      <c r="B18" s="13" t="s">
        <v>52</v>
      </c>
      <c r="C18" s="14" t="s">
        <v>53</v>
      </c>
      <c r="D18" s="14" t="s">
        <v>42</v>
      </c>
      <c r="E18" s="14" t="s">
        <v>42</v>
      </c>
      <c r="G18" s="15" t="e">
        <f>C18*D19/2</f>
        <v>#VALUE!</v>
      </c>
      <c r="M18" s="33"/>
      <c r="N18" s="34"/>
      <c r="O18" s="35"/>
      <c r="P18" s="34"/>
    </row>
    <row r="19" spans="1:16" ht="25.5">
      <c r="A19" s="8">
        <v>7</v>
      </c>
      <c r="B19" s="13" t="s">
        <v>54</v>
      </c>
      <c r="C19" s="14" t="s">
        <v>20</v>
      </c>
      <c r="D19" s="14" t="s">
        <v>42</v>
      </c>
      <c r="E19" s="14" t="s">
        <v>42</v>
      </c>
      <c r="G19" s="15"/>
      <c r="M19" s="33"/>
      <c r="N19" s="34"/>
      <c r="O19" s="35"/>
      <c r="P19" s="34"/>
    </row>
    <row r="20" spans="1:16" ht="25.5">
      <c r="A20" s="8">
        <v>8</v>
      </c>
      <c r="B20" s="13" t="s">
        <v>55</v>
      </c>
      <c r="C20" s="14" t="s">
        <v>20</v>
      </c>
      <c r="D20" s="14" t="s">
        <v>20</v>
      </c>
      <c r="E20" s="14" t="s">
        <v>56</v>
      </c>
      <c r="G20" s="15"/>
      <c r="M20" s="36"/>
      <c r="N20" s="37"/>
      <c r="O20" s="38"/>
      <c r="P20" s="37"/>
    </row>
    <row r="21" spans="1:7" ht="12.75">
      <c r="A21" s="2" t="s">
        <v>57</v>
      </c>
      <c r="B21" s="2"/>
      <c r="C21" s="2"/>
      <c r="D21" s="2"/>
      <c r="E21" s="2"/>
      <c r="G21" s="15"/>
    </row>
    <row r="22" spans="1:7" ht="12.75">
      <c r="A22" s="8" t="s">
        <v>7</v>
      </c>
      <c r="B22" s="8" t="s">
        <v>8</v>
      </c>
      <c r="C22" s="8" t="s">
        <v>9</v>
      </c>
      <c r="D22" s="8" t="s">
        <v>10</v>
      </c>
      <c r="E22" s="8" t="s">
        <v>11</v>
      </c>
      <c r="G22" s="15"/>
    </row>
    <row r="23" spans="1:7" ht="25.5">
      <c r="A23" s="8">
        <v>4</v>
      </c>
      <c r="B23" s="13" t="s">
        <v>58</v>
      </c>
      <c r="C23" s="14" t="s">
        <v>59</v>
      </c>
      <c r="D23" s="14" t="s">
        <v>42</v>
      </c>
      <c r="E23" s="14" t="s">
        <v>42</v>
      </c>
      <c r="G23" s="15" t="e">
        <f>C23*D24/2</f>
        <v>#VALUE!</v>
      </c>
    </row>
    <row r="24" spans="1:7" ht="25.5">
      <c r="A24" s="8">
        <v>1</v>
      </c>
      <c r="B24" s="13" t="s">
        <v>60</v>
      </c>
      <c r="C24" s="14" t="s">
        <v>20</v>
      </c>
      <c r="D24" s="14" t="s">
        <v>61</v>
      </c>
      <c r="E24" s="14" t="s">
        <v>62</v>
      </c>
      <c r="G24" s="15"/>
    </row>
    <row r="25" spans="1:7" ht="12.75">
      <c r="A25" s="8">
        <v>2</v>
      </c>
      <c r="B25" s="13" t="s">
        <v>63</v>
      </c>
      <c r="C25" s="14" t="s">
        <v>20</v>
      </c>
      <c r="D25" s="14" t="s">
        <v>20</v>
      </c>
      <c r="E25" s="14" t="s">
        <v>46</v>
      </c>
      <c r="G25" s="15"/>
    </row>
    <row r="26" spans="1:7" ht="12.75">
      <c r="A26" s="2" t="s">
        <v>64</v>
      </c>
      <c r="B26" s="2"/>
      <c r="C26" s="2"/>
      <c r="D26" s="2"/>
      <c r="E26" s="2"/>
      <c r="G26" s="15"/>
    </row>
    <row r="27" spans="1:7" ht="12.75">
      <c r="A27" s="8" t="s">
        <v>7</v>
      </c>
      <c r="B27" s="8" t="s">
        <v>8</v>
      </c>
      <c r="C27" s="8" t="s">
        <v>9</v>
      </c>
      <c r="D27" s="8" t="s">
        <v>10</v>
      </c>
      <c r="E27" s="8" t="s">
        <v>11</v>
      </c>
      <c r="G27" s="15"/>
    </row>
    <row r="28" spans="1:7" ht="25.5">
      <c r="A28" s="8">
        <v>2</v>
      </c>
      <c r="B28" s="13" t="s">
        <v>65</v>
      </c>
      <c r="C28" s="14" t="s">
        <v>66</v>
      </c>
      <c r="D28" s="14" t="s">
        <v>67</v>
      </c>
      <c r="E28" s="14" t="s">
        <v>68</v>
      </c>
      <c r="G28" s="15" t="e">
        <f>C28*D29/2</f>
        <v>#VALUE!</v>
      </c>
    </row>
    <row r="29" spans="1:7" ht="25.5">
      <c r="A29" s="8">
        <v>8</v>
      </c>
      <c r="B29" s="13" t="s">
        <v>69</v>
      </c>
      <c r="C29" s="14" t="s">
        <v>20</v>
      </c>
      <c r="D29" s="14" t="s">
        <v>70</v>
      </c>
      <c r="E29" s="14" t="s">
        <v>71</v>
      </c>
      <c r="G29" s="15"/>
    </row>
    <row r="30" spans="1:7" ht="25.5">
      <c r="A30" s="8">
        <v>1</v>
      </c>
      <c r="B30" s="13" t="s">
        <v>72</v>
      </c>
      <c r="C30" s="14" t="s">
        <v>20</v>
      </c>
      <c r="D30" s="14" t="s">
        <v>20</v>
      </c>
      <c r="E30" s="14" t="s">
        <v>73</v>
      </c>
      <c r="G30" s="15"/>
    </row>
    <row r="31" spans="1:7" ht="12.75">
      <c r="A31" s="2" t="s">
        <v>74</v>
      </c>
      <c r="B31" s="2"/>
      <c r="C31" s="2"/>
      <c r="D31" s="2"/>
      <c r="E31" s="2"/>
      <c r="G31" s="15"/>
    </row>
    <row r="32" spans="1:16" ht="12.75">
      <c r="A32" s="8" t="s">
        <v>7</v>
      </c>
      <c r="B32" s="8" t="s">
        <v>8</v>
      </c>
      <c r="C32" s="8" t="s">
        <v>9</v>
      </c>
      <c r="D32" s="8" t="s">
        <v>10</v>
      </c>
      <c r="E32" s="8" t="s">
        <v>11</v>
      </c>
      <c r="G32" s="15"/>
      <c r="L32" s="39"/>
      <c r="M32" s="39"/>
      <c r="N32" s="39"/>
      <c r="O32" s="39"/>
      <c r="P32" s="39"/>
    </row>
    <row r="33" spans="1:16" ht="15" customHeight="1">
      <c r="A33" s="8">
        <v>4</v>
      </c>
      <c r="B33" s="13" t="s">
        <v>75</v>
      </c>
      <c r="C33" s="14" t="s">
        <v>67</v>
      </c>
      <c r="D33" s="14" t="s">
        <v>59</v>
      </c>
      <c r="E33" s="14" t="s">
        <v>76</v>
      </c>
      <c r="G33" s="15" t="e">
        <f>C33*D34/2</f>
        <v>#VALUE!</v>
      </c>
      <c r="L33" s="39"/>
      <c r="M33" s="39"/>
      <c r="N33" s="39"/>
      <c r="O33" s="39"/>
      <c r="P33" s="39"/>
    </row>
    <row r="34" spans="1:16" ht="25.5">
      <c r="A34" s="8">
        <v>3</v>
      </c>
      <c r="B34" s="13" t="s">
        <v>77</v>
      </c>
      <c r="C34" s="14" t="s">
        <v>20</v>
      </c>
      <c r="D34" s="14" t="s">
        <v>78</v>
      </c>
      <c r="E34" s="14" t="s">
        <v>68</v>
      </c>
      <c r="G34" s="15"/>
      <c r="L34" s="39"/>
      <c r="M34" s="39"/>
      <c r="N34" s="39"/>
      <c r="O34" s="39"/>
      <c r="P34" s="39"/>
    </row>
    <row r="35" spans="1:16" ht="25.5">
      <c r="A35" s="8">
        <v>6</v>
      </c>
      <c r="B35" s="13" t="s">
        <v>79</v>
      </c>
      <c r="C35" s="14" t="s">
        <v>20</v>
      </c>
      <c r="D35" s="14" t="s">
        <v>20</v>
      </c>
      <c r="E35" s="14" t="s">
        <v>22</v>
      </c>
      <c r="G35" s="15"/>
      <c r="L35" s="39"/>
      <c r="M35" s="39"/>
      <c r="N35" s="39"/>
      <c r="O35" s="39"/>
      <c r="P35" s="39"/>
    </row>
    <row r="36" spans="1:36" s="41" customFormat="1" ht="12.75">
      <c r="A36" s="2" t="s">
        <v>80</v>
      </c>
      <c r="B36" s="2"/>
      <c r="C36" s="2"/>
      <c r="D36" s="2"/>
      <c r="E36" s="2"/>
      <c r="F36" s="39"/>
      <c r="G36" s="40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spans="1:36" ht="12.75">
      <c r="A37" s="8" t="s">
        <v>7</v>
      </c>
      <c r="B37" s="8" t="s">
        <v>8</v>
      </c>
      <c r="C37" s="8" t="s">
        <v>9</v>
      </c>
      <c r="D37" s="8" t="s">
        <v>10</v>
      </c>
      <c r="E37" s="8" t="s">
        <v>11</v>
      </c>
      <c r="F37" s="39"/>
      <c r="G37" s="40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</row>
    <row r="38" spans="1:36" ht="12.75">
      <c r="A38" s="8">
        <v>3</v>
      </c>
      <c r="B38" s="13" t="s">
        <v>81</v>
      </c>
      <c r="C38" s="14" t="s">
        <v>16</v>
      </c>
      <c r="D38" s="14" t="s">
        <v>73</v>
      </c>
      <c r="E38" s="14" t="s">
        <v>42</v>
      </c>
      <c r="F38" s="39"/>
      <c r="G38" s="40" t="e">
        <f>C38*D39/2</f>
        <v>#VALUE!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</row>
    <row r="39" spans="1:36" ht="25.5">
      <c r="A39" s="8">
        <v>6</v>
      </c>
      <c r="B39" s="13" t="s">
        <v>82</v>
      </c>
      <c r="C39" s="14" t="s">
        <v>20</v>
      </c>
      <c r="D39" s="14" t="s">
        <v>83</v>
      </c>
      <c r="E39" s="14" t="s">
        <v>42</v>
      </c>
      <c r="F39" s="39"/>
      <c r="G39" s="40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</row>
    <row r="40" spans="1:36" ht="25.5">
      <c r="A40" s="8">
        <v>1</v>
      </c>
      <c r="B40" s="13" t="s">
        <v>84</v>
      </c>
      <c r="C40" s="14" t="s">
        <v>20</v>
      </c>
      <c r="D40" s="14" t="s">
        <v>20</v>
      </c>
      <c r="E40" s="14" t="s">
        <v>76</v>
      </c>
      <c r="F40" s="39"/>
      <c r="G40" s="40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</row>
    <row r="41" spans="1:36" s="41" customFormat="1" ht="12.75">
      <c r="A41" s="8"/>
      <c r="B41" s="13" t="s">
        <v>20</v>
      </c>
      <c r="C41" s="42"/>
      <c r="D41" s="42"/>
      <c r="E41" s="43"/>
      <c r="F41" s="39"/>
      <c r="G41" s="40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</row>
    <row r="42" spans="6:36" ht="12.75">
      <c r="F42" s="39"/>
      <c r="G42" s="40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</row>
    <row r="43" spans="6:36" ht="12.75">
      <c r="F43" s="39"/>
      <c r="G43" s="40">
        <f>C43*D44/2</f>
        <v>0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6:36" ht="12.75">
      <c r="F44" s="39"/>
      <c r="G44" s="40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</row>
    <row r="45" spans="6:36" ht="12.75">
      <c r="F45" s="39"/>
      <c r="G45" s="40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</row>
    <row r="46" spans="1:36" s="41" customFormat="1" ht="12.75">
      <c r="A46"/>
      <c r="B46"/>
      <c r="C46"/>
      <c r="D46"/>
      <c r="E46"/>
      <c r="F46" s="39"/>
      <c r="G46" s="40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</row>
    <row r="47" spans="6:36" ht="12.75">
      <c r="F47" s="39"/>
      <c r="G47" s="40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</row>
    <row r="48" spans="6:36" ht="12.75">
      <c r="F48" s="39"/>
      <c r="G48" s="40">
        <f>C48*D49/2</f>
        <v>0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</row>
    <row r="49" spans="6:36" ht="12.75">
      <c r="F49" s="39"/>
      <c r="G49" s="40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</row>
    <row r="50" spans="6:36" ht="12.75">
      <c r="F50" s="39"/>
      <c r="G50" s="40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</row>
    <row r="51" spans="1:36" s="41" customFormat="1" ht="12.75">
      <c r="A51"/>
      <c r="B51"/>
      <c r="C51"/>
      <c r="D51"/>
      <c r="E51"/>
      <c r="F51" s="39"/>
      <c r="G51" s="40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</row>
    <row r="52" spans="6:36" ht="12.75">
      <c r="F52" s="39"/>
      <c r="G52" s="40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</row>
    <row r="53" spans="6:36" ht="12.75">
      <c r="F53" s="39"/>
      <c r="G53" s="40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</row>
    <row r="54" spans="6:36" ht="12.75">
      <c r="F54" s="39"/>
      <c r="G54" s="40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</row>
    <row r="55" spans="6:36" ht="12.75">
      <c r="F55" s="39"/>
      <c r="G55" s="40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</row>
    <row r="56" spans="1:36" s="41" customFormat="1" ht="12.75">
      <c r="A56"/>
      <c r="B56"/>
      <c r="C56"/>
      <c r="D56"/>
      <c r="E56"/>
      <c r="F56" s="39"/>
      <c r="G56" s="40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</row>
    <row r="57" spans="6:36" ht="12.75">
      <c r="F57" s="39"/>
      <c r="G57" s="40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</row>
    <row r="58" spans="6:36" ht="12.75">
      <c r="F58" s="39"/>
      <c r="G58" s="40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</row>
    <row r="59" spans="6:36" ht="12.75">
      <c r="F59" s="39"/>
      <c r="G59" s="40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</row>
    <row r="60" spans="6:36" ht="12.75">
      <c r="F60" s="39"/>
      <c r="G60" s="40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</row>
    <row r="61" spans="1:36" s="41" customFormat="1" ht="12.75">
      <c r="A61"/>
      <c r="B61"/>
      <c r="C61"/>
      <c r="D61"/>
      <c r="E61"/>
      <c r="F61" s="39"/>
      <c r="G61" s="40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</row>
    <row r="62" spans="6:36" ht="12.75">
      <c r="F62" s="39"/>
      <c r="G62" s="40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</row>
    <row r="63" spans="6:36" ht="12.75">
      <c r="F63" s="39"/>
      <c r="G63" s="40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</row>
    <row r="64" spans="6:36" ht="12.75">
      <c r="F64" s="39"/>
      <c r="G64" s="40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</row>
    <row r="65" spans="6:36" ht="12.75">
      <c r="F65" s="39"/>
      <c r="G65" s="40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</row>
    <row r="66" spans="1:36" s="41" customFormat="1" ht="12.75">
      <c r="A66"/>
      <c r="B66"/>
      <c r="C66"/>
      <c r="D66"/>
      <c r="E66"/>
      <c r="F66" s="39"/>
      <c r="G66" s="40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</row>
    <row r="67" spans="6:36" ht="12.75">
      <c r="F67" s="39"/>
      <c r="G67" s="40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</row>
    <row r="68" spans="6:36" ht="12.75">
      <c r="F68" s="39"/>
      <c r="G68" s="40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</row>
    <row r="69" spans="6:36" ht="12.75">
      <c r="F69" s="39"/>
      <c r="G69" s="40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</row>
    <row r="70" spans="6:36" ht="12.75">
      <c r="F70" s="39"/>
      <c r="G70" s="40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</row>
    <row r="71" spans="1:36" s="41" customFormat="1" ht="12.75">
      <c r="A71"/>
      <c r="B71"/>
      <c r="C71"/>
      <c r="D71"/>
      <c r="E71"/>
      <c r="F71" s="39"/>
      <c r="G71" s="40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</row>
  </sheetData>
  <sheetProtection selectLockedCells="1" selectUnlockedCells="1"/>
  <mergeCells count="8">
    <mergeCell ref="A1:E1"/>
    <mergeCell ref="A6:E6"/>
    <mergeCell ref="A11:E11"/>
    <mergeCell ref="A16:E16"/>
    <mergeCell ref="A21:E21"/>
    <mergeCell ref="A26:E26"/>
    <mergeCell ref="A31:E31"/>
    <mergeCell ref="A36:E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W138"/>
  <sheetViews>
    <sheetView showZeros="0" tabSelected="1" workbookViewId="0" topLeftCell="A105">
      <selection activeCell="A137" sqref="A137"/>
    </sheetView>
  </sheetViews>
  <sheetFormatPr defaultColWidth="10.28125" defaultRowHeight="12.75"/>
  <cols>
    <col min="1" max="1" width="5.7109375" style="44" customWidth="1"/>
    <col min="2" max="2" width="6.8515625" style="44" customWidth="1"/>
    <col min="3" max="3" width="11.28125" style="44" customWidth="1"/>
    <col min="4" max="4" width="7.8515625" style="44" customWidth="1"/>
    <col min="5" max="5" width="7.8515625" style="45" customWidth="1"/>
    <col min="6" max="6" width="7.8515625" style="44" customWidth="1"/>
    <col min="7" max="7" width="10.7109375" style="44" customWidth="1"/>
    <col min="8" max="8" width="5.7109375" style="44" customWidth="1"/>
    <col min="9" max="9" width="6.7109375" style="44" customWidth="1"/>
    <col min="10" max="10" width="11.28125" style="44" customWidth="1"/>
    <col min="11" max="11" width="7.8515625" style="44" customWidth="1"/>
    <col min="12" max="12" width="7.8515625" style="45" customWidth="1"/>
    <col min="13" max="13" width="8.421875" style="44" customWidth="1"/>
    <col min="14" max="16384" width="11.00390625" style="0" customWidth="1"/>
  </cols>
  <sheetData>
    <row r="1" spans="4:11" ht="12.75" hidden="1">
      <c r="D1" s="46"/>
      <c r="E1" s="47" t="s">
        <v>85</v>
      </c>
      <c r="F1" s="47"/>
      <c r="G1" s="47"/>
      <c r="H1" s="47"/>
      <c r="I1" s="47"/>
      <c r="J1" s="47"/>
      <c r="K1" s="46"/>
    </row>
    <row r="2" spans="4:11" ht="12.75" customHeight="1" hidden="1">
      <c r="D2" s="46"/>
      <c r="E2" s="47" t="s">
        <v>86</v>
      </c>
      <c r="F2" s="47"/>
      <c r="G2" s="47"/>
      <c r="H2" s="47"/>
      <c r="I2" s="47"/>
      <c r="J2" s="47"/>
      <c r="K2" s="46"/>
    </row>
    <row r="3" spans="4:11" ht="12.75" customHeight="1" hidden="1">
      <c r="D3" s="46"/>
      <c r="E3" s="47" t="s">
        <v>87</v>
      </c>
      <c r="F3" s="47"/>
      <c r="G3" s="47"/>
      <c r="H3" s="47"/>
      <c r="I3" s="47"/>
      <c r="J3" s="47"/>
      <c r="K3" s="46"/>
    </row>
    <row r="4" spans="4:11" ht="12.75" customHeight="1" hidden="1">
      <c r="D4" s="46"/>
      <c r="E4" s="47" t="s">
        <v>88</v>
      </c>
      <c r="F4" s="47"/>
      <c r="G4" s="47"/>
      <c r="H4" s="47"/>
      <c r="I4" s="47"/>
      <c r="J4" s="47"/>
      <c r="K4" s="46"/>
    </row>
    <row r="5" spans="4:11" ht="12.75" customHeight="1" hidden="1">
      <c r="D5" s="46"/>
      <c r="E5" s="47" t="s">
        <v>89</v>
      </c>
      <c r="F5" s="47"/>
      <c r="G5" s="47"/>
      <c r="H5" s="47"/>
      <c r="I5" s="47"/>
      <c r="J5" s="47"/>
      <c r="K5" s="46"/>
    </row>
    <row r="6" spans="4:11" ht="12.75" hidden="1">
      <c r="D6" s="46"/>
      <c r="E6" s="47" t="s">
        <v>90</v>
      </c>
      <c r="F6" s="47"/>
      <c r="G6" s="47"/>
      <c r="H6" s="47"/>
      <c r="I6" s="47"/>
      <c r="J6" s="47"/>
      <c r="K6" s="46"/>
    </row>
    <row r="7" spans="4:11" ht="12.75" customHeight="1" hidden="1">
      <c r="D7" s="46"/>
      <c r="E7" s="47" t="s">
        <v>91</v>
      </c>
      <c r="F7" s="47"/>
      <c r="G7" s="47"/>
      <c r="H7" s="47"/>
      <c r="I7" s="47"/>
      <c r="J7" s="47"/>
      <c r="K7" s="46"/>
    </row>
    <row r="8" spans="4:11" ht="12.75" customHeight="1" hidden="1">
      <c r="D8" s="46"/>
      <c r="E8" s="47" t="s">
        <v>92</v>
      </c>
      <c r="F8" s="47"/>
      <c r="G8" s="47"/>
      <c r="H8" s="47"/>
      <c r="I8" s="47"/>
      <c r="J8" s="47"/>
      <c r="K8" s="46"/>
    </row>
    <row r="9" spans="4:11" ht="12.75" customHeight="1" hidden="1">
      <c r="D9" s="46"/>
      <c r="E9" s="47" t="s">
        <v>93</v>
      </c>
      <c r="F9" s="47"/>
      <c r="G9" s="47"/>
      <c r="H9" s="47"/>
      <c r="I9" s="47"/>
      <c r="J9" s="47"/>
      <c r="K9" s="46"/>
    </row>
    <row r="10" spans="4:11" ht="12.75" customHeight="1" hidden="1">
      <c r="D10" s="46"/>
      <c r="E10" s="47" t="s">
        <v>94</v>
      </c>
      <c r="F10" s="47"/>
      <c r="G10" s="47"/>
      <c r="H10" s="47"/>
      <c r="I10" s="47"/>
      <c r="J10" s="47"/>
      <c r="K10" s="46"/>
    </row>
    <row r="11" spans="4:11" ht="12.75" hidden="1">
      <c r="D11" s="46"/>
      <c r="E11" s="47" t="s">
        <v>95</v>
      </c>
      <c r="F11" s="47"/>
      <c r="G11" s="47"/>
      <c r="H11" s="47"/>
      <c r="I11" s="47"/>
      <c r="J11" s="47"/>
      <c r="K11" s="46"/>
    </row>
    <row r="12" spans="4:11" ht="12.75" customHeight="1" hidden="1">
      <c r="D12" s="46"/>
      <c r="E12" s="47" t="s">
        <v>96</v>
      </c>
      <c r="F12" s="47"/>
      <c r="G12" s="47"/>
      <c r="H12" s="47"/>
      <c r="I12" s="47"/>
      <c r="J12" s="47"/>
      <c r="K12" s="46"/>
    </row>
    <row r="13" spans="4:11" ht="12.75" customHeight="1" hidden="1">
      <c r="D13" s="46"/>
      <c r="E13" s="47" t="s">
        <v>97</v>
      </c>
      <c r="F13" s="47"/>
      <c r="G13" s="47"/>
      <c r="H13" s="47"/>
      <c r="I13" s="47"/>
      <c r="J13" s="47"/>
      <c r="K13" s="46"/>
    </row>
    <row r="14" spans="4:11" ht="12.75" customHeight="1" hidden="1">
      <c r="D14" s="46"/>
      <c r="E14" s="47" t="s">
        <v>98</v>
      </c>
      <c r="F14" s="47"/>
      <c r="G14" s="47"/>
      <c r="H14" s="47"/>
      <c r="I14" s="47"/>
      <c r="J14" s="47"/>
      <c r="K14" s="46"/>
    </row>
    <row r="15" spans="4:11" ht="12.75" customHeight="1" hidden="1">
      <c r="D15" s="46"/>
      <c r="E15" s="47" t="s">
        <v>99</v>
      </c>
      <c r="F15" s="47"/>
      <c r="G15" s="47"/>
      <c r="H15" s="47"/>
      <c r="I15" s="47"/>
      <c r="J15" s="47"/>
      <c r="K15" s="46"/>
    </row>
    <row r="16" spans="4:11" ht="12.75" hidden="1">
      <c r="D16" s="46"/>
      <c r="E16" s="47" t="s">
        <v>100</v>
      </c>
      <c r="F16" s="47"/>
      <c r="G16" s="47"/>
      <c r="H16" s="47"/>
      <c r="I16" s="47"/>
      <c r="J16" s="47"/>
      <c r="K16" s="46"/>
    </row>
    <row r="17" spans="4:11" ht="12.75" customHeight="1" hidden="1">
      <c r="D17" s="46"/>
      <c r="E17" s="47" t="s">
        <v>101</v>
      </c>
      <c r="F17" s="47"/>
      <c r="G17" s="47"/>
      <c r="H17" s="47"/>
      <c r="I17" s="47"/>
      <c r="J17" s="47"/>
      <c r="K17" s="46"/>
    </row>
    <row r="18" spans="4:11" ht="12.75" customHeight="1" hidden="1">
      <c r="D18" s="46"/>
      <c r="E18" s="47" t="s">
        <v>102</v>
      </c>
      <c r="F18" s="47"/>
      <c r="G18" s="47"/>
      <c r="H18" s="47"/>
      <c r="I18" s="47"/>
      <c r="J18" s="47"/>
      <c r="K18" s="46"/>
    </row>
    <row r="19" spans="4:11" ht="12.75" customHeight="1" hidden="1">
      <c r="D19" s="46"/>
      <c r="E19" s="47" t="s">
        <v>103</v>
      </c>
      <c r="F19" s="47"/>
      <c r="G19" s="47"/>
      <c r="H19" s="47"/>
      <c r="I19" s="47"/>
      <c r="J19" s="47"/>
      <c r="K19" s="46"/>
    </row>
    <row r="20" spans="4:11" ht="12.75" customHeight="1" hidden="1">
      <c r="D20" s="46"/>
      <c r="E20" s="47" t="s">
        <v>104</v>
      </c>
      <c r="F20" s="47"/>
      <c r="G20" s="47"/>
      <c r="H20" s="47"/>
      <c r="I20" s="47"/>
      <c r="J20" s="47"/>
      <c r="K20" s="46"/>
    </row>
    <row r="21" spans="4:11" ht="12.75" hidden="1">
      <c r="D21" s="46"/>
      <c r="E21" s="47" t="s">
        <v>105</v>
      </c>
      <c r="F21" s="47"/>
      <c r="G21" s="47"/>
      <c r="H21" s="47"/>
      <c r="I21" s="47"/>
      <c r="J21" s="47"/>
      <c r="K21" s="46"/>
    </row>
    <row r="22" spans="4:11" ht="12.75" customHeight="1" hidden="1">
      <c r="D22" s="46"/>
      <c r="E22" s="47" t="s">
        <v>106</v>
      </c>
      <c r="F22" s="47"/>
      <c r="G22" s="47"/>
      <c r="H22" s="47"/>
      <c r="I22" s="47"/>
      <c r="J22" s="47"/>
      <c r="K22" s="46"/>
    </row>
    <row r="23" spans="4:11" ht="12.75" customHeight="1" hidden="1">
      <c r="D23" s="46"/>
      <c r="E23" s="47" t="s">
        <v>107</v>
      </c>
      <c r="F23" s="47"/>
      <c r="G23" s="47"/>
      <c r="H23" s="47"/>
      <c r="I23" s="47"/>
      <c r="J23" s="47"/>
      <c r="K23" s="46"/>
    </row>
    <row r="24" spans="4:11" ht="12.75" customHeight="1" hidden="1">
      <c r="D24" s="46"/>
      <c r="E24" s="47" t="s">
        <v>108</v>
      </c>
      <c r="F24" s="47"/>
      <c r="G24" s="47"/>
      <c r="H24" s="47"/>
      <c r="I24" s="47"/>
      <c r="J24" s="47"/>
      <c r="K24" s="46"/>
    </row>
    <row r="25" spans="4:11" ht="12.75" customHeight="1" hidden="1">
      <c r="D25" s="46"/>
      <c r="E25" s="47" t="s">
        <v>109</v>
      </c>
      <c r="F25" s="47"/>
      <c r="G25" s="47"/>
      <c r="H25" s="47"/>
      <c r="I25" s="47"/>
      <c r="J25" s="47"/>
      <c r="K25" s="46"/>
    </row>
    <row r="26" spans="4:11" ht="12.75" hidden="1">
      <c r="D26" s="46"/>
      <c r="E26" s="47" t="s">
        <v>110</v>
      </c>
      <c r="F26" s="47"/>
      <c r="G26" s="47"/>
      <c r="H26" s="47"/>
      <c r="I26" s="47"/>
      <c r="J26" s="47"/>
      <c r="K26" s="46"/>
    </row>
    <row r="27" spans="4:11" ht="12.75" customHeight="1" hidden="1">
      <c r="D27" s="46"/>
      <c r="E27" s="47" t="s">
        <v>111</v>
      </c>
      <c r="F27" s="47"/>
      <c r="G27" s="47"/>
      <c r="H27" s="47"/>
      <c r="I27" s="47"/>
      <c r="J27" s="47"/>
      <c r="K27" s="46"/>
    </row>
    <row r="28" spans="4:11" ht="12.75" customHeight="1" hidden="1">
      <c r="D28" s="46"/>
      <c r="E28" s="47" t="s">
        <v>112</v>
      </c>
      <c r="F28" s="47"/>
      <c r="G28" s="47"/>
      <c r="H28" s="47"/>
      <c r="I28" s="47"/>
      <c r="J28" s="47"/>
      <c r="K28" s="46"/>
    </row>
    <row r="29" spans="4:11" ht="12.75" customHeight="1" hidden="1">
      <c r="D29" s="46"/>
      <c r="E29" s="47" t="s">
        <v>113</v>
      </c>
      <c r="F29" s="47"/>
      <c r="G29" s="47"/>
      <c r="H29" s="47"/>
      <c r="I29" s="47"/>
      <c r="J29" s="47"/>
      <c r="K29" s="46"/>
    </row>
    <row r="30" spans="4:11" ht="12.75" customHeight="1" hidden="1">
      <c r="D30" s="46"/>
      <c r="E30" s="47" t="s">
        <v>114</v>
      </c>
      <c r="F30" s="47"/>
      <c r="G30" s="47"/>
      <c r="H30" s="47"/>
      <c r="I30" s="47"/>
      <c r="J30" s="47"/>
      <c r="K30" s="46"/>
    </row>
    <row r="31" spans="4:11" ht="12.75" hidden="1">
      <c r="D31" s="46"/>
      <c r="E31" s="47" t="s">
        <v>115</v>
      </c>
      <c r="F31" s="47"/>
      <c r="G31" s="47"/>
      <c r="H31" s="47"/>
      <c r="I31" s="47"/>
      <c r="J31" s="47"/>
      <c r="K31" s="46"/>
    </row>
    <row r="32" spans="4:11" ht="12.75" customHeight="1" hidden="1">
      <c r="D32" s="46"/>
      <c r="E32" s="47" t="s">
        <v>116</v>
      </c>
      <c r="F32" s="47"/>
      <c r="G32" s="47"/>
      <c r="H32" s="47"/>
      <c r="I32" s="47"/>
      <c r="J32" s="47"/>
      <c r="K32" s="46"/>
    </row>
    <row r="33" spans="4:11" ht="12.75" customHeight="1" hidden="1">
      <c r="D33" s="46"/>
      <c r="E33" s="47" t="s">
        <v>117</v>
      </c>
      <c r="F33" s="47"/>
      <c r="G33" s="47"/>
      <c r="H33" s="47"/>
      <c r="I33" s="47"/>
      <c r="J33" s="47"/>
      <c r="K33" s="46"/>
    </row>
    <row r="34" spans="4:11" ht="12.75" customHeight="1" hidden="1">
      <c r="D34" s="46"/>
      <c r="E34" s="47" t="s">
        <v>118</v>
      </c>
      <c r="F34" s="47"/>
      <c r="G34" s="47"/>
      <c r="H34" s="47"/>
      <c r="I34" s="47"/>
      <c r="J34" s="47"/>
      <c r="K34" s="46"/>
    </row>
    <row r="35" spans="4:11" ht="12.75" customHeight="1" hidden="1">
      <c r="D35" s="46"/>
      <c r="E35" s="47" t="s">
        <v>119</v>
      </c>
      <c r="F35" s="47"/>
      <c r="G35" s="47"/>
      <c r="H35" s="47"/>
      <c r="I35" s="47"/>
      <c r="J35" s="47"/>
      <c r="K35" s="46"/>
    </row>
    <row r="36" spans="4:11" ht="12.75" hidden="1">
      <c r="D36" s="46"/>
      <c r="E36" s="47" t="s">
        <v>120</v>
      </c>
      <c r="F36" s="47"/>
      <c r="G36" s="47"/>
      <c r="H36" s="47"/>
      <c r="I36" s="47"/>
      <c r="J36" s="47"/>
      <c r="K36" s="46"/>
    </row>
    <row r="37" spans="4:11" ht="12.75" customHeight="1" hidden="1">
      <c r="D37" s="46"/>
      <c r="E37" s="47" t="s">
        <v>121</v>
      </c>
      <c r="F37" s="47"/>
      <c r="G37" s="47"/>
      <c r="H37" s="47"/>
      <c r="I37" s="47"/>
      <c r="J37" s="47"/>
      <c r="K37" s="46"/>
    </row>
    <row r="38" spans="4:11" ht="12.75" customHeight="1" hidden="1">
      <c r="D38" s="46"/>
      <c r="E38" s="47" t="s">
        <v>122</v>
      </c>
      <c r="F38" s="47"/>
      <c r="G38" s="47"/>
      <c r="H38" s="47"/>
      <c r="I38" s="47"/>
      <c r="J38" s="47"/>
      <c r="K38" s="46"/>
    </row>
    <row r="39" spans="4:11" ht="12.75" customHeight="1" hidden="1">
      <c r="D39" s="46"/>
      <c r="E39" s="47" t="s">
        <v>123</v>
      </c>
      <c r="F39" s="47"/>
      <c r="G39" s="47"/>
      <c r="H39" s="47"/>
      <c r="I39" s="47"/>
      <c r="J39" s="47"/>
      <c r="K39" s="46"/>
    </row>
    <row r="40" spans="4:11" ht="12.75" customHeight="1" hidden="1">
      <c r="D40" s="46"/>
      <c r="E40" s="47" t="s">
        <v>124</v>
      </c>
      <c r="F40" s="47"/>
      <c r="G40" s="47"/>
      <c r="H40" s="47"/>
      <c r="I40" s="47"/>
      <c r="J40" s="47"/>
      <c r="K40" s="46"/>
    </row>
    <row r="41" spans="4:11" ht="12.75" hidden="1">
      <c r="D41" s="46"/>
      <c r="E41" s="47" t="s">
        <v>125</v>
      </c>
      <c r="F41" s="47"/>
      <c r="G41" s="47"/>
      <c r="H41" s="47"/>
      <c r="I41" s="47"/>
      <c r="J41" s="47"/>
      <c r="K41" s="46"/>
    </row>
    <row r="42" spans="4:11" ht="12.75" hidden="1">
      <c r="D42" s="46"/>
      <c r="E42" s="47" t="s">
        <v>126</v>
      </c>
      <c r="F42" s="47"/>
      <c r="G42" s="47"/>
      <c r="H42" s="47"/>
      <c r="I42" s="47"/>
      <c r="J42" s="47"/>
      <c r="K42" s="46"/>
    </row>
    <row r="43" spans="4:11" ht="12.75" hidden="1">
      <c r="D43" s="46"/>
      <c r="E43" s="47" t="s">
        <v>127</v>
      </c>
      <c r="F43" s="47"/>
      <c r="G43" s="47"/>
      <c r="H43" s="47"/>
      <c r="I43" s="47"/>
      <c r="J43" s="47"/>
      <c r="K43" s="46"/>
    </row>
    <row r="44" spans="4:11" ht="12.75" hidden="1">
      <c r="D44" s="46"/>
      <c r="E44" s="47" t="s">
        <v>128</v>
      </c>
      <c r="F44" s="47"/>
      <c r="G44" s="47"/>
      <c r="H44" s="47"/>
      <c r="I44" s="47"/>
      <c r="J44" s="47"/>
      <c r="K44" s="46"/>
    </row>
    <row r="45" spans="4:11" ht="12.75" hidden="1">
      <c r="D45" s="46"/>
      <c r="E45" s="47" t="s">
        <v>129</v>
      </c>
      <c r="F45" s="47"/>
      <c r="G45" s="47"/>
      <c r="H45" s="47"/>
      <c r="I45" s="47"/>
      <c r="J45" s="47"/>
      <c r="K45" s="46"/>
    </row>
    <row r="46" spans="4:11" ht="12.75" hidden="1">
      <c r="D46" s="46"/>
      <c r="E46" s="47" t="s">
        <v>130</v>
      </c>
      <c r="F46" s="47"/>
      <c r="G46" s="47"/>
      <c r="H46" s="47"/>
      <c r="I46" s="47"/>
      <c r="J46" s="47"/>
      <c r="K46" s="46"/>
    </row>
    <row r="47" spans="4:11" ht="12.75" hidden="1">
      <c r="D47" s="46"/>
      <c r="E47" s="47" t="s">
        <v>131</v>
      </c>
      <c r="F47" s="47"/>
      <c r="G47" s="47"/>
      <c r="H47" s="47"/>
      <c r="I47" s="47"/>
      <c r="J47" s="47"/>
      <c r="K47" s="46"/>
    </row>
    <row r="48" spans="4:11" ht="12.75" hidden="1">
      <c r="D48" s="46"/>
      <c r="E48" s="47" t="s">
        <v>132</v>
      </c>
      <c r="F48" s="47"/>
      <c r="G48" s="47"/>
      <c r="H48" s="47"/>
      <c r="I48" s="47"/>
      <c r="J48" s="47"/>
      <c r="K48" s="46"/>
    </row>
    <row r="49" spans="4:11" ht="12.75" hidden="1">
      <c r="D49" s="46"/>
      <c r="E49" s="47" t="s">
        <v>133</v>
      </c>
      <c r="F49" s="47"/>
      <c r="G49" s="47"/>
      <c r="H49" s="47"/>
      <c r="I49" s="47"/>
      <c r="J49" s="47"/>
      <c r="K49" s="46"/>
    </row>
    <row r="50" spans="4:11" ht="12.75" hidden="1">
      <c r="D50" s="46"/>
      <c r="E50" s="47" t="s">
        <v>134</v>
      </c>
      <c r="F50" s="47"/>
      <c r="G50" s="47"/>
      <c r="H50" s="47"/>
      <c r="I50" s="47"/>
      <c r="J50" s="47"/>
      <c r="K50" s="46"/>
    </row>
    <row r="51" spans="4:11" ht="12.75" hidden="1">
      <c r="D51" s="46"/>
      <c r="E51" s="47" t="s">
        <v>135</v>
      </c>
      <c r="F51" s="47"/>
      <c r="G51" s="47"/>
      <c r="H51" s="47"/>
      <c r="I51" s="47"/>
      <c r="J51" s="47"/>
      <c r="K51" s="46"/>
    </row>
    <row r="52" spans="4:11" ht="12.75" hidden="1">
      <c r="D52" s="46"/>
      <c r="E52" s="47" t="s">
        <v>136</v>
      </c>
      <c r="F52" s="47"/>
      <c r="G52" s="47"/>
      <c r="H52" s="47"/>
      <c r="I52" s="47"/>
      <c r="J52" s="47"/>
      <c r="K52" s="46"/>
    </row>
    <row r="53" spans="4:11" ht="12.75" hidden="1">
      <c r="D53" s="46"/>
      <c r="E53" s="47" t="s">
        <v>137</v>
      </c>
      <c r="F53" s="47"/>
      <c r="G53" s="47"/>
      <c r="H53" s="47"/>
      <c r="I53" s="47"/>
      <c r="J53" s="47"/>
      <c r="K53" s="46"/>
    </row>
    <row r="54" spans="1:11" ht="12.75" customHeight="1">
      <c r="A54" s="48"/>
      <c r="B54" s="48"/>
      <c r="C54" s="48"/>
      <c r="D54" s="48"/>
      <c r="E54" s="49" t="s">
        <v>102</v>
      </c>
      <c r="F54" s="49"/>
      <c r="G54" s="49"/>
      <c r="H54" s="49"/>
      <c r="I54" s="49"/>
      <c r="J54" s="49"/>
      <c r="K54" s="50"/>
    </row>
    <row r="55" spans="1:13" ht="18" customHeight="1">
      <c r="A55" s="48"/>
      <c r="B55" s="48"/>
      <c r="C55" s="48"/>
      <c r="D55" s="48"/>
      <c r="E55" s="49"/>
      <c r="F55" s="49"/>
      <c r="G55" s="49"/>
      <c r="H55" s="49"/>
      <c r="I55" s="49"/>
      <c r="J55" s="49"/>
      <c r="K55" s="50"/>
      <c r="L55" s="51"/>
      <c r="M55" s="51"/>
    </row>
    <row r="56" spans="1:13" ht="18" customHeight="1">
      <c r="A56" s="48"/>
      <c r="B56" s="48"/>
      <c r="C56" s="48"/>
      <c r="D56" s="48"/>
      <c r="E56" s="49"/>
      <c r="F56" s="49"/>
      <c r="G56" s="49"/>
      <c r="H56" s="49"/>
      <c r="I56" s="49"/>
      <c r="J56" s="49"/>
      <c r="K56" s="50"/>
      <c r="L56" s="51"/>
      <c r="M56" s="51"/>
    </row>
    <row r="57" spans="1:13" s="44" customFormat="1" ht="18.75" customHeight="1">
      <c r="A57" s="52">
        <v>44786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spans="1:15" ht="12.75">
      <c r="A58" s="53" t="s">
        <v>138</v>
      </c>
      <c r="B58" s="53"/>
      <c r="C58" s="53"/>
      <c r="D58" s="53"/>
      <c r="E58" s="54" t="s">
        <v>139</v>
      </c>
      <c r="F58" s="55"/>
      <c r="G58" s="56"/>
      <c r="H58" s="53" t="s">
        <v>138</v>
      </c>
      <c r="I58" s="53"/>
      <c r="J58" s="53"/>
      <c r="K58" s="53"/>
      <c r="L58" s="54" t="s">
        <v>30</v>
      </c>
      <c r="M58" s="55"/>
      <c r="O58" s="57"/>
    </row>
    <row r="59" spans="1:15" ht="12.75">
      <c r="A59" s="58" t="s">
        <v>140</v>
      </c>
      <c r="B59" s="58"/>
      <c r="C59" s="59">
        <f>Info!M2</f>
        <v>0</v>
      </c>
      <c r="D59" s="60" t="s">
        <v>141</v>
      </c>
      <c r="E59" s="61">
        <f>Info!L2</f>
        <v>0</v>
      </c>
      <c r="F59" s="61"/>
      <c r="G59" s="62"/>
      <c r="H59" s="58" t="s">
        <v>140</v>
      </c>
      <c r="I59" s="58"/>
      <c r="J59" s="59">
        <f>Info!M6</f>
        <v>0</v>
      </c>
      <c r="K59" s="60" t="s">
        <v>141</v>
      </c>
      <c r="L59" s="61">
        <f>Info!L6</f>
        <v>0</v>
      </c>
      <c r="M59" s="61"/>
      <c r="O59" s="57"/>
    </row>
    <row r="60" spans="1:15" ht="12.75">
      <c r="A60" s="59"/>
      <c r="B60" s="63"/>
      <c r="C60" s="63"/>
      <c r="D60" s="59" t="s">
        <v>142</v>
      </c>
      <c r="E60" s="59" t="s">
        <v>143</v>
      </c>
      <c r="F60" s="59" t="s">
        <v>144</v>
      </c>
      <c r="G60" s="64"/>
      <c r="H60" s="59"/>
      <c r="I60" s="63"/>
      <c r="J60" s="63"/>
      <c r="K60" s="59" t="s">
        <v>142</v>
      </c>
      <c r="L60" s="59" t="s">
        <v>143</v>
      </c>
      <c r="M60" s="59" t="s">
        <v>144</v>
      </c>
      <c r="O60" s="57"/>
    </row>
    <row r="61" spans="1:15" s="44" customFormat="1" ht="12.75">
      <c r="A61" s="58" t="s">
        <v>145</v>
      </c>
      <c r="B61" s="65">
        <f>Info!A3</f>
        <v>4</v>
      </c>
      <c r="C61" s="66"/>
      <c r="D61" s="67">
        <f>Info!C3</f>
        <v>0</v>
      </c>
      <c r="E61" s="67">
        <f>Info!D3</f>
        <v>0</v>
      </c>
      <c r="F61" s="67">
        <f>Info!E3</f>
        <v>0</v>
      </c>
      <c r="G61" s="64"/>
      <c r="H61" s="58" t="s">
        <v>145</v>
      </c>
      <c r="I61" s="65">
        <f>Info!A23</f>
        <v>4</v>
      </c>
      <c r="J61" s="66"/>
      <c r="K61" s="67">
        <f>Info!C23</f>
        <v>0</v>
      </c>
      <c r="L61" s="67">
        <f>Info!D23</f>
        <v>0</v>
      </c>
      <c r="M61" s="67">
        <f>Info!E23</f>
        <v>0</v>
      </c>
      <c r="O61" s="57"/>
    </row>
    <row r="62" spans="1:15" s="44" customFormat="1" ht="12.75">
      <c r="A62" s="58" t="s">
        <v>146</v>
      </c>
      <c r="B62" s="65">
        <f>Info!A4</f>
        <v>7</v>
      </c>
      <c r="C62" s="66"/>
      <c r="D62" s="68">
        <f>Info!C4</f>
        <v>0</v>
      </c>
      <c r="E62" s="67">
        <f>Info!D4</f>
        <v>0</v>
      </c>
      <c r="F62" s="67">
        <f>Info!E4</f>
        <v>0</v>
      </c>
      <c r="G62" s="64"/>
      <c r="H62" s="58" t="s">
        <v>146</v>
      </c>
      <c r="I62" s="65">
        <f>Info!A24</f>
        <v>1</v>
      </c>
      <c r="J62" s="66"/>
      <c r="K62" s="68"/>
      <c r="L62" s="67">
        <f>Info!D24</f>
        <v>0</v>
      </c>
      <c r="M62" s="67">
        <f>Info!E24</f>
        <v>0</v>
      </c>
      <c r="O62" s="57"/>
    </row>
    <row r="63" spans="1:15" s="44" customFormat="1" ht="12.75">
      <c r="A63" s="58" t="s">
        <v>147</v>
      </c>
      <c r="B63" s="65">
        <f>Info!A5</f>
        <v>2</v>
      </c>
      <c r="C63" s="66"/>
      <c r="D63" s="68">
        <f>Info!C5</f>
        <v>0</v>
      </c>
      <c r="E63" s="68">
        <f>Info!D5</f>
        <v>0</v>
      </c>
      <c r="F63" s="67">
        <f>Info!E5</f>
        <v>0</v>
      </c>
      <c r="G63" s="64"/>
      <c r="H63" s="58" t="s">
        <v>147</v>
      </c>
      <c r="I63" s="65">
        <f>Info!A25</f>
        <v>2</v>
      </c>
      <c r="J63" s="66"/>
      <c r="K63" s="68"/>
      <c r="L63" s="67"/>
      <c r="M63" s="67">
        <f>Info!E25</f>
        <v>0</v>
      </c>
      <c r="O63" s="57"/>
    </row>
    <row r="64" spans="1:15" ht="12.75">
      <c r="A64" s="58" t="s">
        <v>148</v>
      </c>
      <c r="B64" s="58"/>
      <c r="C64" s="59" t="s">
        <v>149</v>
      </c>
      <c r="D64" s="69"/>
      <c r="E64" s="70"/>
      <c r="F64" s="71"/>
      <c r="G64" s="64"/>
      <c r="H64" s="58" t="s">
        <v>148</v>
      </c>
      <c r="I64" s="58"/>
      <c r="J64" s="59" t="s">
        <v>150</v>
      </c>
      <c r="K64" s="58" t="s">
        <v>151</v>
      </c>
      <c r="L64" s="59" t="s">
        <v>152</v>
      </c>
      <c r="M64" s="60"/>
      <c r="O64" s="57"/>
    </row>
    <row r="65" spans="1:15" ht="12.75">
      <c r="A65" s="58" t="s">
        <v>153</v>
      </c>
      <c r="B65" s="58"/>
      <c r="C65" s="70">
        <f>Info!K2</f>
        <v>0</v>
      </c>
      <c r="D65" s="59"/>
      <c r="E65" s="72"/>
      <c r="F65" s="73"/>
      <c r="G65" s="64"/>
      <c r="H65" s="58" t="s">
        <v>153</v>
      </c>
      <c r="I65" s="58"/>
      <c r="J65" s="70">
        <f>Info!K6</f>
        <v>6.1</v>
      </c>
      <c r="K65" s="59" t="s">
        <v>154</v>
      </c>
      <c r="L65" s="72" t="s">
        <v>155</v>
      </c>
      <c r="M65" s="73"/>
      <c r="O65" s="57"/>
    </row>
    <row r="66" spans="1:23" ht="12.75">
      <c r="A66" s="58" t="s">
        <v>156</v>
      </c>
      <c r="B66" s="58"/>
      <c r="C66" s="59" t="s">
        <v>157</v>
      </c>
      <c r="D66" s="59"/>
      <c r="E66" s="72"/>
      <c r="F66" s="73"/>
      <c r="G66" s="64"/>
      <c r="H66" s="58" t="s">
        <v>156</v>
      </c>
      <c r="I66" s="58"/>
      <c r="J66" s="59" t="s">
        <v>158</v>
      </c>
      <c r="K66" s="59"/>
      <c r="L66" s="72"/>
      <c r="M66" s="73"/>
      <c r="O66" s="57"/>
      <c r="S66" s="74"/>
      <c r="T66" s="74"/>
      <c r="U66" s="74"/>
      <c r="V66" s="74"/>
      <c r="W66" s="74"/>
    </row>
    <row r="67" spans="1:15" ht="12.75">
      <c r="A67" s="75" t="s">
        <v>159</v>
      </c>
      <c r="B67" s="75"/>
      <c r="C67" s="76" t="s">
        <v>160</v>
      </c>
      <c r="D67" s="76"/>
      <c r="E67" s="76" t="s">
        <v>161</v>
      </c>
      <c r="F67" s="76"/>
      <c r="G67" s="64"/>
      <c r="H67" s="75" t="s">
        <v>159</v>
      </c>
      <c r="I67" s="75"/>
      <c r="J67" s="76" t="s">
        <v>162</v>
      </c>
      <c r="K67" s="76"/>
      <c r="L67" s="76" t="s">
        <v>163</v>
      </c>
      <c r="M67" s="76"/>
      <c r="O67" s="57"/>
    </row>
    <row r="68" spans="1:15" ht="12.75">
      <c r="A68" s="58"/>
      <c r="B68" s="58"/>
      <c r="C68" s="59"/>
      <c r="D68" s="59"/>
      <c r="E68" s="59"/>
      <c r="F68" s="59"/>
      <c r="G68" s="64"/>
      <c r="O68" s="57"/>
    </row>
    <row r="69" spans="1:15" ht="12.75">
      <c r="A69" s="58"/>
      <c r="B69" s="58"/>
      <c r="C69" s="59"/>
      <c r="D69" s="59"/>
      <c r="E69" s="59"/>
      <c r="F69" s="59"/>
      <c r="G69" s="64"/>
      <c r="O69" s="57"/>
    </row>
    <row r="70" spans="1:15" ht="12.75">
      <c r="A70" s="53" t="s">
        <v>138</v>
      </c>
      <c r="B70" s="53"/>
      <c r="C70" s="53"/>
      <c r="D70" s="53"/>
      <c r="E70" s="54" t="s">
        <v>164</v>
      </c>
      <c r="F70" s="55"/>
      <c r="G70" s="56"/>
      <c r="H70" s="53" t="s">
        <v>138</v>
      </c>
      <c r="I70" s="53"/>
      <c r="J70" s="53"/>
      <c r="K70" s="53"/>
      <c r="L70" s="54" t="s">
        <v>165</v>
      </c>
      <c r="M70" s="55"/>
      <c r="O70" s="57"/>
    </row>
    <row r="71" spans="1:15" ht="12.75">
      <c r="A71" s="58" t="s">
        <v>140</v>
      </c>
      <c r="B71" s="58"/>
      <c r="C71" s="59">
        <f>Info!M3</f>
        <v>0</v>
      </c>
      <c r="D71" s="60" t="s">
        <v>141</v>
      </c>
      <c r="E71" s="61">
        <f>Info!L3</f>
        <v>0</v>
      </c>
      <c r="F71" s="61"/>
      <c r="G71" s="62"/>
      <c r="H71" s="58" t="s">
        <v>140</v>
      </c>
      <c r="I71" s="58"/>
      <c r="J71" s="59">
        <f>Info!M7</f>
        <v>0</v>
      </c>
      <c r="K71" s="60" t="s">
        <v>141</v>
      </c>
      <c r="L71" s="61">
        <f>Info!L7</f>
        <v>0</v>
      </c>
      <c r="M71" s="61"/>
      <c r="O71" s="57"/>
    </row>
    <row r="72" spans="1:15" ht="12.75">
      <c r="A72" s="59"/>
      <c r="B72" s="63"/>
      <c r="C72" s="63"/>
      <c r="D72" s="59" t="s">
        <v>142</v>
      </c>
      <c r="E72" s="59" t="s">
        <v>143</v>
      </c>
      <c r="F72" s="59" t="s">
        <v>144</v>
      </c>
      <c r="G72" s="64"/>
      <c r="H72" s="59"/>
      <c r="I72" s="63"/>
      <c r="J72" s="63"/>
      <c r="K72" s="59" t="s">
        <v>142</v>
      </c>
      <c r="L72" s="59" t="s">
        <v>143</v>
      </c>
      <c r="M72" s="59" t="s">
        <v>144</v>
      </c>
      <c r="O72" s="57"/>
    </row>
    <row r="73" spans="1:15" s="44" customFormat="1" ht="12.75">
      <c r="A73" s="58" t="s">
        <v>145</v>
      </c>
      <c r="B73" s="65">
        <f>Info!A8</f>
        <v>6</v>
      </c>
      <c r="C73" s="66"/>
      <c r="D73" s="67">
        <f>Info!C8</f>
        <v>0</v>
      </c>
      <c r="E73" s="67">
        <f>Info!D8</f>
        <v>0</v>
      </c>
      <c r="F73" s="67">
        <f>Info!E8</f>
        <v>0</v>
      </c>
      <c r="G73" s="64"/>
      <c r="H73" s="58" t="s">
        <v>145</v>
      </c>
      <c r="I73" s="65">
        <f>Info!A28</f>
        <v>2</v>
      </c>
      <c r="J73" s="66"/>
      <c r="K73" s="67">
        <f>Info!C28</f>
        <v>0</v>
      </c>
      <c r="L73" s="67">
        <f>Info!D28</f>
        <v>0</v>
      </c>
      <c r="M73" s="67">
        <f>Info!E28</f>
        <v>0</v>
      </c>
      <c r="O73" s="57"/>
    </row>
    <row r="74" spans="1:15" s="44" customFormat="1" ht="12.75">
      <c r="A74" s="58" t="s">
        <v>146</v>
      </c>
      <c r="B74" s="65">
        <f>Info!A9</f>
        <v>1</v>
      </c>
      <c r="C74" s="66"/>
      <c r="D74" s="68">
        <f>Info!C9</f>
        <v>0</v>
      </c>
      <c r="E74" s="67">
        <f>Info!D9</f>
        <v>0</v>
      </c>
      <c r="F74" s="67">
        <f>Info!E9</f>
        <v>0</v>
      </c>
      <c r="G74" s="64"/>
      <c r="H74" s="58" t="s">
        <v>146</v>
      </c>
      <c r="I74" s="65">
        <f>Info!A29</f>
        <v>8</v>
      </c>
      <c r="J74" s="66"/>
      <c r="K74" s="68"/>
      <c r="L74" s="67">
        <f>Info!D29</f>
        <v>0</v>
      </c>
      <c r="M74" s="67">
        <f>Info!E29</f>
        <v>0</v>
      </c>
      <c r="O74" s="57"/>
    </row>
    <row r="75" spans="1:15" s="44" customFormat="1" ht="12.75">
      <c r="A75" s="58" t="s">
        <v>147</v>
      </c>
      <c r="B75" s="65">
        <f>Info!A10</f>
        <v>8</v>
      </c>
      <c r="C75" s="66"/>
      <c r="D75" s="68">
        <f>Info!C10</f>
        <v>0</v>
      </c>
      <c r="E75" s="68">
        <f>Info!D10</f>
        <v>0</v>
      </c>
      <c r="F75" s="67">
        <f>Info!E10</f>
        <v>0</v>
      </c>
      <c r="G75" s="64"/>
      <c r="H75" s="58" t="s">
        <v>147</v>
      </c>
      <c r="I75" s="65">
        <f>Info!A30</f>
        <v>1</v>
      </c>
      <c r="J75" s="66"/>
      <c r="K75" s="68"/>
      <c r="L75" s="67"/>
      <c r="M75" s="67">
        <f>Info!E30</f>
        <v>0</v>
      </c>
      <c r="O75" s="57"/>
    </row>
    <row r="76" spans="1:15" ht="12.75">
      <c r="A76" s="58" t="s">
        <v>148</v>
      </c>
      <c r="B76" s="58"/>
      <c r="C76" s="59" t="s">
        <v>166</v>
      </c>
      <c r="D76" s="59" t="s">
        <v>151</v>
      </c>
      <c r="E76" s="59" t="s">
        <v>167</v>
      </c>
      <c r="F76" s="60"/>
      <c r="G76" s="64"/>
      <c r="H76" s="58" t="s">
        <v>148</v>
      </c>
      <c r="I76" s="58"/>
      <c r="J76" s="59" t="s">
        <v>168</v>
      </c>
      <c r="K76" s="58" t="s">
        <v>151</v>
      </c>
      <c r="L76" s="59" t="s">
        <v>169</v>
      </c>
      <c r="M76" s="60"/>
      <c r="O76" s="57"/>
    </row>
    <row r="77" spans="1:15" ht="12.75">
      <c r="A77" s="58" t="s">
        <v>153</v>
      </c>
      <c r="B77" s="58"/>
      <c r="C77" s="70">
        <f>Info!K3</f>
        <v>162.7</v>
      </c>
      <c r="D77" s="59"/>
      <c r="E77" s="72"/>
      <c r="F77" s="73"/>
      <c r="G77" s="64"/>
      <c r="H77" s="58" t="s">
        <v>153</v>
      </c>
      <c r="I77" s="58"/>
      <c r="J77" s="70">
        <f>Info!K7</f>
        <v>49.3</v>
      </c>
      <c r="K77" s="59" t="s">
        <v>154</v>
      </c>
      <c r="L77" s="72" t="s">
        <v>170</v>
      </c>
      <c r="M77" s="73"/>
      <c r="O77" s="57"/>
    </row>
    <row r="78" spans="1:15" ht="12.75">
      <c r="A78" s="58" t="s">
        <v>156</v>
      </c>
      <c r="B78" s="58"/>
      <c r="C78" s="59" t="s">
        <v>171</v>
      </c>
      <c r="D78" s="59"/>
      <c r="E78" s="72"/>
      <c r="F78" s="73"/>
      <c r="G78" s="64"/>
      <c r="H78" s="58" t="s">
        <v>156</v>
      </c>
      <c r="I78" s="58"/>
      <c r="J78" s="59" t="s">
        <v>172</v>
      </c>
      <c r="K78" s="59"/>
      <c r="L78" s="72"/>
      <c r="M78" s="73"/>
      <c r="O78" s="57"/>
    </row>
    <row r="79" spans="1:13" ht="12.75">
      <c r="A79" s="75" t="s">
        <v>159</v>
      </c>
      <c r="B79" s="75"/>
      <c r="C79" s="76" t="s">
        <v>173</v>
      </c>
      <c r="D79" s="76"/>
      <c r="E79" s="76" t="s">
        <v>174</v>
      </c>
      <c r="F79" s="76"/>
      <c r="G79" s="64"/>
      <c r="H79" s="75" t="s">
        <v>159</v>
      </c>
      <c r="I79" s="75"/>
      <c r="J79" s="76" t="s">
        <v>175</v>
      </c>
      <c r="K79" s="76"/>
      <c r="L79" s="76" t="s">
        <v>176</v>
      </c>
      <c r="M79" s="76"/>
    </row>
    <row r="80" spans="1:13" ht="12.75">
      <c r="A80" s="58"/>
      <c r="B80" s="58"/>
      <c r="C80" s="59"/>
      <c r="D80" s="59"/>
      <c r="E80" s="59"/>
      <c r="F80" s="59"/>
      <c r="G80" s="64"/>
      <c r="H80" s="58"/>
      <c r="I80" s="58"/>
      <c r="J80" s="59"/>
      <c r="K80" s="59"/>
      <c r="L80" s="59"/>
      <c r="M80" s="59"/>
    </row>
    <row r="81" spans="1:13" ht="12.75">
      <c r="A81" s="58"/>
      <c r="B81" s="58"/>
      <c r="C81" s="59"/>
      <c r="D81" s="59"/>
      <c r="E81" s="59"/>
      <c r="F81" s="59"/>
      <c r="G81" s="64"/>
      <c r="H81" s="58"/>
      <c r="I81" s="58"/>
      <c r="J81" s="59"/>
      <c r="K81" s="59"/>
      <c r="L81" s="59"/>
      <c r="M81" s="59"/>
    </row>
    <row r="82" spans="1:13" ht="12.75">
      <c r="A82" s="53" t="s">
        <v>138</v>
      </c>
      <c r="B82" s="53"/>
      <c r="C82" s="53"/>
      <c r="D82" s="53"/>
      <c r="E82" s="54" t="s">
        <v>177</v>
      </c>
      <c r="F82" s="55"/>
      <c r="G82" s="56"/>
      <c r="H82" s="53" t="s">
        <v>138</v>
      </c>
      <c r="I82" s="53"/>
      <c r="J82" s="53"/>
      <c r="K82" s="53"/>
      <c r="L82" s="54" t="s">
        <v>178</v>
      </c>
      <c r="M82" s="55"/>
    </row>
    <row r="83" spans="1:13" ht="12.75">
      <c r="A83" s="58" t="s">
        <v>140</v>
      </c>
      <c r="B83" s="58"/>
      <c r="C83" s="59">
        <f>Info!M4</f>
        <v>0</v>
      </c>
      <c r="D83" s="60" t="s">
        <v>141</v>
      </c>
      <c r="E83" s="61">
        <f>Info!L4</f>
        <v>0</v>
      </c>
      <c r="F83" s="61"/>
      <c r="G83" s="62"/>
      <c r="H83" s="58" t="s">
        <v>140</v>
      </c>
      <c r="I83" s="58"/>
      <c r="J83" s="59">
        <f>Info!M8</f>
        <v>0</v>
      </c>
      <c r="K83" s="60" t="s">
        <v>141</v>
      </c>
      <c r="L83" s="61">
        <f>Info!L8</f>
        <v>0</v>
      </c>
      <c r="M83" s="61"/>
    </row>
    <row r="84" spans="1:13" ht="12.75">
      <c r="A84" s="59"/>
      <c r="B84" s="63"/>
      <c r="C84" s="63"/>
      <c r="D84" s="59" t="s">
        <v>142</v>
      </c>
      <c r="E84" s="59" t="s">
        <v>143</v>
      </c>
      <c r="F84" s="59" t="s">
        <v>144</v>
      </c>
      <c r="G84" s="64"/>
      <c r="H84" s="59"/>
      <c r="I84" s="63"/>
      <c r="J84" s="63"/>
      <c r="K84" s="59" t="s">
        <v>142</v>
      </c>
      <c r="L84" s="59" t="s">
        <v>143</v>
      </c>
      <c r="M84" s="59" t="s">
        <v>144</v>
      </c>
    </row>
    <row r="85" spans="1:13" s="44" customFormat="1" ht="12.75">
      <c r="A85" s="58" t="s">
        <v>145</v>
      </c>
      <c r="B85" s="65">
        <f>Info!A13</f>
        <v>9</v>
      </c>
      <c r="C85" s="66"/>
      <c r="D85" s="67">
        <f>Info!C13</f>
        <v>0</v>
      </c>
      <c r="E85" s="67">
        <f>Info!D13</f>
        <v>0</v>
      </c>
      <c r="F85" s="67">
        <f>Info!E13</f>
        <v>0</v>
      </c>
      <c r="G85" s="64"/>
      <c r="H85" s="58" t="s">
        <v>145</v>
      </c>
      <c r="I85" s="65">
        <f>Info!A33</f>
        <v>4</v>
      </c>
      <c r="J85" s="66"/>
      <c r="K85" s="67">
        <f>Info!C33</f>
        <v>0</v>
      </c>
      <c r="L85" s="67">
        <f>Info!D33</f>
        <v>0</v>
      </c>
      <c r="M85" s="67">
        <f>Info!E33</f>
        <v>0</v>
      </c>
    </row>
    <row r="86" spans="1:13" s="44" customFormat="1" ht="12.75">
      <c r="A86" s="58" t="s">
        <v>146</v>
      </c>
      <c r="B86" s="65">
        <f>Info!A14</f>
        <v>2</v>
      </c>
      <c r="C86" s="66"/>
      <c r="D86" s="68"/>
      <c r="E86" s="67">
        <f>Info!D14</f>
        <v>0</v>
      </c>
      <c r="F86" s="67">
        <f>Info!E14</f>
        <v>0</v>
      </c>
      <c r="G86" s="64"/>
      <c r="H86" s="58" t="s">
        <v>146</v>
      </c>
      <c r="I86" s="65">
        <f>Info!A34</f>
        <v>3</v>
      </c>
      <c r="J86" s="66"/>
      <c r="K86" s="68"/>
      <c r="L86" s="67">
        <f>Info!D34</f>
        <v>0</v>
      </c>
      <c r="M86" s="67">
        <f>Info!E34</f>
        <v>0</v>
      </c>
    </row>
    <row r="87" spans="1:13" s="44" customFormat="1" ht="12.75">
      <c r="A87" s="58" t="s">
        <v>147</v>
      </c>
      <c r="B87" s="65">
        <f>Info!A15</f>
        <v>1</v>
      </c>
      <c r="C87" s="66"/>
      <c r="D87" s="68"/>
      <c r="E87" s="68"/>
      <c r="F87" s="67">
        <f>Info!E15</f>
        <v>0</v>
      </c>
      <c r="G87" s="64"/>
      <c r="H87" s="58" t="s">
        <v>147</v>
      </c>
      <c r="I87" s="65">
        <f>Info!A35</f>
        <v>6</v>
      </c>
      <c r="J87" s="66"/>
      <c r="K87" s="68"/>
      <c r="L87" s="68"/>
      <c r="M87" s="67">
        <f>Info!E35</f>
        <v>0</v>
      </c>
    </row>
    <row r="88" spans="1:13" ht="12.75">
      <c r="A88" s="58" t="s">
        <v>148</v>
      </c>
      <c r="B88" s="58"/>
      <c r="C88" s="59" t="s">
        <v>179</v>
      </c>
      <c r="D88" s="58" t="s">
        <v>151</v>
      </c>
      <c r="E88" s="59" t="s">
        <v>180</v>
      </c>
      <c r="F88" s="60"/>
      <c r="G88" s="64"/>
      <c r="H88" s="58" t="s">
        <v>148</v>
      </c>
      <c r="I88" s="58"/>
      <c r="J88" s="59" t="s">
        <v>181</v>
      </c>
      <c r="K88" s="58" t="s">
        <v>151</v>
      </c>
      <c r="L88" s="59" t="s">
        <v>182</v>
      </c>
      <c r="M88" s="60"/>
    </row>
    <row r="89" spans="1:13" ht="12.75">
      <c r="A89" s="58" t="s">
        <v>153</v>
      </c>
      <c r="B89" s="58"/>
      <c r="C89" s="70">
        <f>Info!K4</f>
        <v>302</v>
      </c>
      <c r="D89" s="59" t="s">
        <v>154</v>
      </c>
      <c r="E89" s="72" t="s">
        <v>183</v>
      </c>
      <c r="F89" s="73"/>
      <c r="G89" s="64"/>
      <c r="H89" s="58" t="s">
        <v>153</v>
      </c>
      <c r="I89" s="58"/>
      <c r="J89" s="70">
        <f>Info!K8</f>
        <v>16</v>
      </c>
      <c r="K89" s="59" t="s">
        <v>154</v>
      </c>
      <c r="L89" s="72" t="s">
        <v>184</v>
      </c>
      <c r="M89" s="73"/>
    </row>
    <row r="90" spans="1:13" ht="12.75">
      <c r="A90" s="58" t="s">
        <v>156</v>
      </c>
      <c r="B90" s="58"/>
      <c r="C90" s="59" t="s">
        <v>185</v>
      </c>
      <c r="D90" s="59"/>
      <c r="E90" s="72"/>
      <c r="F90" s="73"/>
      <c r="G90" s="64"/>
      <c r="H90" s="58" t="s">
        <v>156</v>
      </c>
      <c r="I90" s="58"/>
      <c r="J90" s="59" t="s">
        <v>186</v>
      </c>
      <c r="K90" s="59"/>
      <c r="L90" s="72"/>
      <c r="M90" s="73"/>
    </row>
    <row r="91" spans="1:13" ht="12.75">
      <c r="A91" s="75" t="s">
        <v>159</v>
      </c>
      <c r="B91" s="75"/>
      <c r="C91" s="76" t="s">
        <v>187</v>
      </c>
      <c r="D91" s="76"/>
      <c r="E91" s="76" t="s">
        <v>161</v>
      </c>
      <c r="F91" s="76"/>
      <c r="G91" s="64"/>
      <c r="H91" s="75" t="s">
        <v>159</v>
      </c>
      <c r="I91" s="75"/>
      <c r="J91" s="76" t="s">
        <v>188</v>
      </c>
      <c r="K91" s="76"/>
      <c r="L91" s="76" t="s">
        <v>189</v>
      </c>
      <c r="M91" s="76"/>
    </row>
    <row r="92" spans="1:13" ht="12.75">
      <c r="A92" s="58"/>
      <c r="B92" s="58"/>
      <c r="C92" s="59"/>
      <c r="D92" s="59"/>
      <c r="E92" s="59"/>
      <c r="F92" s="59"/>
      <c r="G92" s="64"/>
      <c r="H92" s="58"/>
      <c r="I92" s="58"/>
      <c r="J92" s="59"/>
      <c r="K92" s="59"/>
      <c r="L92" s="59"/>
      <c r="M92" s="59"/>
    </row>
    <row r="93" spans="1:13" ht="12.75">
      <c r="A93" s="58"/>
      <c r="B93" s="58"/>
      <c r="C93" s="59"/>
      <c r="D93" s="59"/>
      <c r="E93" s="59"/>
      <c r="F93" s="59"/>
      <c r="G93" s="64"/>
      <c r="H93" s="58"/>
      <c r="I93" s="58"/>
      <c r="J93" s="59"/>
      <c r="K93" s="59"/>
      <c r="L93" s="59"/>
      <c r="M93" s="59"/>
    </row>
    <row r="94" spans="1:13" ht="12.75">
      <c r="A94" s="53" t="s">
        <v>138</v>
      </c>
      <c r="B94" s="53"/>
      <c r="C94" s="53"/>
      <c r="D94" s="53"/>
      <c r="E94" s="54" t="s">
        <v>190</v>
      </c>
      <c r="F94" s="55"/>
      <c r="G94" s="56"/>
      <c r="H94" s="53" t="s">
        <v>138</v>
      </c>
      <c r="I94" s="53"/>
      <c r="J94" s="53"/>
      <c r="K94" s="53"/>
      <c r="L94" s="54" t="s">
        <v>191</v>
      </c>
      <c r="M94" s="55"/>
    </row>
    <row r="95" spans="1:13" ht="12.75">
      <c r="A95" s="58" t="s">
        <v>140</v>
      </c>
      <c r="B95" s="58"/>
      <c r="C95" s="59">
        <f>Info!M5</f>
        <v>0</v>
      </c>
      <c r="D95" s="60" t="s">
        <v>141</v>
      </c>
      <c r="E95" s="61">
        <f>Info!L5</f>
        <v>0</v>
      </c>
      <c r="F95" s="61"/>
      <c r="G95" s="62"/>
      <c r="H95" s="58" t="s">
        <v>140</v>
      </c>
      <c r="I95" s="58"/>
      <c r="J95" s="59">
        <f>Info!M9</f>
        <v>0</v>
      </c>
      <c r="K95" s="60" t="s">
        <v>141</v>
      </c>
      <c r="L95" s="61">
        <f>Info!L9</f>
        <v>0</v>
      </c>
      <c r="M95" s="61"/>
    </row>
    <row r="96" spans="1:13" ht="12.75">
      <c r="A96" s="59"/>
      <c r="B96" s="63"/>
      <c r="C96" s="63"/>
      <c r="D96" s="59" t="s">
        <v>142</v>
      </c>
      <c r="E96" s="59" t="s">
        <v>143</v>
      </c>
      <c r="F96" s="59" t="s">
        <v>144</v>
      </c>
      <c r="G96" s="64"/>
      <c r="H96" s="59"/>
      <c r="I96" s="63"/>
      <c r="J96" s="63"/>
      <c r="K96" s="59" t="s">
        <v>142</v>
      </c>
      <c r="L96" s="59" t="s">
        <v>143</v>
      </c>
      <c r="M96" s="59" t="s">
        <v>144</v>
      </c>
    </row>
    <row r="97" spans="1:13" ht="12.75">
      <c r="A97" s="58" t="s">
        <v>145</v>
      </c>
      <c r="B97" s="65">
        <f>Info!A18</f>
        <v>2</v>
      </c>
      <c r="C97" s="66"/>
      <c r="D97" s="67">
        <f>Info!C18</f>
        <v>0</v>
      </c>
      <c r="E97" s="67">
        <f>Info!D18</f>
        <v>0</v>
      </c>
      <c r="F97" s="67">
        <f>Info!E18</f>
        <v>0</v>
      </c>
      <c r="G97" s="64"/>
      <c r="H97" s="58" t="s">
        <v>145</v>
      </c>
      <c r="I97" s="65">
        <f>Info!A38</f>
        <v>3</v>
      </c>
      <c r="J97" s="66"/>
      <c r="K97" s="67">
        <f>Info!C38</f>
        <v>0</v>
      </c>
      <c r="L97" s="67">
        <f>Info!D38</f>
        <v>0</v>
      </c>
      <c r="M97" s="67">
        <f>Info!E38</f>
        <v>0</v>
      </c>
    </row>
    <row r="98" spans="1:13" ht="12.75">
      <c r="A98" s="58" t="s">
        <v>146</v>
      </c>
      <c r="B98" s="65">
        <f>Info!A19</f>
        <v>7</v>
      </c>
      <c r="C98" s="66"/>
      <c r="D98" s="68"/>
      <c r="E98" s="67">
        <f>Info!D19</f>
        <v>0</v>
      </c>
      <c r="F98" s="67">
        <f>Info!E19</f>
        <v>0</v>
      </c>
      <c r="G98" s="64"/>
      <c r="H98" s="58" t="s">
        <v>146</v>
      </c>
      <c r="I98" s="65">
        <f>Info!A39</f>
        <v>6</v>
      </c>
      <c r="J98" s="66"/>
      <c r="K98" s="68"/>
      <c r="L98" s="67">
        <f>Info!D39</f>
        <v>0</v>
      </c>
      <c r="M98" s="67">
        <f>Info!E39</f>
        <v>0</v>
      </c>
    </row>
    <row r="99" spans="1:13" ht="12.75">
      <c r="A99" s="58" t="s">
        <v>147</v>
      </c>
      <c r="B99" s="65">
        <f>Info!A20</f>
        <v>8</v>
      </c>
      <c r="C99" s="66"/>
      <c r="D99" s="68"/>
      <c r="E99" s="68"/>
      <c r="F99" s="67">
        <f>Info!E20</f>
        <v>0</v>
      </c>
      <c r="G99" s="64"/>
      <c r="H99" s="58" t="s">
        <v>147</v>
      </c>
      <c r="I99" s="65">
        <f>Info!A40</f>
        <v>1</v>
      </c>
      <c r="J99" s="66"/>
      <c r="K99" s="68"/>
      <c r="L99" s="68"/>
      <c r="M99" s="67">
        <f>Info!E40</f>
        <v>0</v>
      </c>
    </row>
    <row r="100" spans="1:13" ht="12.75">
      <c r="A100" s="58" t="s">
        <v>148</v>
      </c>
      <c r="B100" s="58"/>
      <c r="C100" s="59" t="s">
        <v>192</v>
      </c>
      <c r="D100" s="58" t="s">
        <v>151</v>
      </c>
      <c r="E100" s="59" t="s">
        <v>193</v>
      </c>
      <c r="F100" s="60"/>
      <c r="G100" s="64"/>
      <c r="H100" s="58" t="s">
        <v>148</v>
      </c>
      <c r="I100" s="58"/>
      <c r="J100" s="59" t="s">
        <v>194</v>
      </c>
      <c r="K100" s="69" t="s">
        <v>151</v>
      </c>
      <c r="L100" s="72" t="s">
        <v>195</v>
      </c>
      <c r="M100" s="77"/>
    </row>
    <row r="101" spans="1:13" ht="12.75">
      <c r="A101" s="58" t="s">
        <v>153</v>
      </c>
      <c r="B101" s="58"/>
      <c r="C101" s="70">
        <f>Info!K5</f>
        <v>6.4</v>
      </c>
      <c r="D101" s="59" t="s">
        <v>154</v>
      </c>
      <c r="E101" s="72" t="s">
        <v>196</v>
      </c>
      <c r="F101" s="73"/>
      <c r="G101" s="64"/>
      <c r="H101" s="58" t="s">
        <v>153</v>
      </c>
      <c r="I101" s="58"/>
      <c r="J101" s="70">
        <f>Info!K9</f>
        <v>10.7</v>
      </c>
      <c r="K101" s="59" t="s">
        <v>154</v>
      </c>
      <c r="L101" s="72" t="s">
        <v>197</v>
      </c>
      <c r="M101" s="73"/>
    </row>
    <row r="102" spans="1:13" ht="12.75">
      <c r="A102" s="58" t="s">
        <v>156</v>
      </c>
      <c r="B102" s="58"/>
      <c r="C102" s="59" t="s">
        <v>198</v>
      </c>
      <c r="D102" s="59" t="s">
        <v>199</v>
      </c>
      <c r="E102" s="72" t="s">
        <v>161</v>
      </c>
      <c r="F102" s="73"/>
      <c r="G102" s="64"/>
      <c r="H102" s="58" t="s">
        <v>156</v>
      </c>
      <c r="I102" s="58"/>
      <c r="J102" s="59" t="s">
        <v>200</v>
      </c>
      <c r="K102" s="59" t="s">
        <v>199</v>
      </c>
      <c r="L102" s="72" t="s">
        <v>201</v>
      </c>
      <c r="M102" s="73"/>
    </row>
    <row r="103" spans="1:13" ht="12.75">
      <c r="A103" s="75" t="s">
        <v>159</v>
      </c>
      <c r="B103" s="75"/>
      <c r="C103" s="76" t="s">
        <v>202</v>
      </c>
      <c r="D103" s="76"/>
      <c r="E103" s="76" t="s">
        <v>203</v>
      </c>
      <c r="F103" s="76"/>
      <c r="G103" s="64"/>
      <c r="H103" s="75" t="s">
        <v>159</v>
      </c>
      <c r="I103" s="75"/>
      <c r="J103" s="76" t="s">
        <v>204</v>
      </c>
      <c r="K103" s="76"/>
      <c r="L103" s="76" t="s">
        <v>205</v>
      </c>
      <c r="M103" s="76"/>
    </row>
    <row r="104" spans="1:7" ht="12.75">
      <c r="A104" s="58"/>
      <c r="B104" s="58"/>
      <c r="C104" s="59"/>
      <c r="D104" s="59"/>
      <c r="E104" s="59"/>
      <c r="F104" s="59"/>
      <c r="G104" s="64"/>
    </row>
    <row r="105" spans="1:13" ht="12.75">
      <c r="A105" s="58"/>
      <c r="B105" s="58"/>
      <c r="C105" s="59"/>
      <c r="D105" s="59"/>
      <c r="E105" s="59"/>
      <c r="F105" s="59"/>
      <c r="G105" s="64"/>
      <c r="H105" s="58"/>
      <c r="I105" s="58"/>
      <c r="J105" s="59"/>
      <c r="K105" s="59"/>
      <c r="L105" s="59"/>
      <c r="M105" s="59"/>
    </row>
    <row r="106" spans="7:13" ht="12.75">
      <c r="G106" s="56"/>
      <c r="H106" s="53"/>
      <c r="I106" s="53"/>
      <c r="J106" s="53"/>
      <c r="K106" s="53"/>
      <c r="L106" s="54"/>
      <c r="M106" s="55"/>
    </row>
    <row r="107" spans="7:13" ht="12.75">
      <c r="G107" s="62"/>
      <c r="H107" s="58"/>
      <c r="I107" s="58"/>
      <c r="J107" s="59"/>
      <c r="K107" s="73"/>
      <c r="L107" s="61"/>
      <c r="M107" s="61"/>
    </row>
    <row r="108" spans="7:13" ht="12.75">
      <c r="G108" s="64"/>
      <c r="H108" s="59"/>
      <c r="I108" s="63"/>
      <c r="J108" s="63"/>
      <c r="K108" s="59"/>
      <c r="L108" s="59"/>
      <c r="M108" s="59"/>
    </row>
    <row r="109" spans="7:13" ht="12.75">
      <c r="G109" s="64"/>
      <c r="H109" s="58"/>
      <c r="I109" s="65"/>
      <c r="J109" s="66"/>
      <c r="K109" s="67"/>
      <c r="L109" s="67"/>
      <c r="M109" s="67"/>
    </row>
    <row r="110" spans="7:20" ht="12.75">
      <c r="G110" s="64"/>
      <c r="H110" s="58"/>
      <c r="I110" s="65"/>
      <c r="J110" s="66"/>
      <c r="K110" s="68"/>
      <c r="L110" s="67"/>
      <c r="M110" s="67"/>
      <c r="P110" s="78"/>
      <c r="Q110" s="78"/>
      <c r="R110" s="78"/>
      <c r="S110" s="78"/>
      <c r="T110" s="78"/>
    </row>
    <row r="111" spans="7:13" ht="12.75">
      <c r="G111" s="64"/>
      <c r="H111" s="58"/>
      <c r="I111" s="65"/>
      <c r="J111" s="66"/>
      <c r="K111" s="68"/>
      <c r="L111" s="68"/>
      <c r="M111" s="67"/>
    </row>
    <row r="112" spans="7:13" ht="12.75">
      <c r="G112" s="64"/>
      <c r="H112" s="58"/>
      <c r="I112" s="58"/>
      <c r="J112" s="59"/>
      <c r="K112" s="58"/>
      <c r="L112" s="59"/>
      <c r="M112" s="73"/>
    </row>
    <row r="113" spans="7:13" ht="12.75">
      <c r="G113" s="64"/>
      <c r="H113" s="58"/>
      <c r="I113" s="58"/>
      <c r="J113" s="70"/>
      <c r="K113" s="59"/>
      <c r="L113" s="59"/>
      <c r="M113" s="73"/>
    </row>
    <row r="114" spans="7:13" ht="12.75">
      <c r="G114" s="64"/>
      <c r="H114" s="58"/>
      <c r="I114" s="58"/>
      <c r="J114" s="59"/>
      <c r="K114" s="59"/>
      <c r="L114" s="59"/>
      <c r="M114" s="73"/>
    </row>
    <row r="115" spans="7:13" ht="12.75">
      <c r="G115" s="64"/>
      <c r="H115" s="58"/>
      <c r="I115" s="58"/>
      <c r="J115" s="59"/>
      <c r="K115" s="59"/>
      <c r="L115" s="59"/>
      <c r="M115" s="59"/>
    </row>
    <row r="116" spans="1:13" ht="12.75">
      <c r="A116" s="58"/>
      <c r="B116" s="58"/>
      <c r="C116" s="59"/>
      <c r="D116" s="59"/>
      <c r="E116" s="59"/>
      <c r="F116" s="59"/>
      <c r="G116" s="64"/>
      <c r="H116" s="79"/>
      <c r="I116" s="79"/>
      <c r="J116" s="79"/>
      <c r="K116" s="79"/>
      <c r="L116" s="80"/>
      <c r="M116" s="79"/>
    </row>
    <row r="117" spans="1:13" ht="12.75">
      <c r="A117" s="58"/>
      <c r="B117" s="58"/>
      <c r="C117" s="59"/>
      <c r="D117" s="59"/>
      <c r="E117" s="59"/>
      <c r="F117" s="59"/>
      <c r="G117" s="64"/>
      <c r="H117" s="58"/>
      <c r="I117" s="58"/>
      <c r="J117" s="59"/>
      <c r="K117" s="59"/>
      <c r="L117" s="59"/>
      <c r="M117" s="59"/>
    </row>
    <row r="118" ht="12.75">
      <c r="G118" s="56"/>
    </row>
    <row r="119" ht="12.75">
      <c r="G119" s="64"/>
    </row>
    <row r="120" ht="12.75">
      <c r="G120" s="64"/>
    </row>
    <row r="121" ht="12.75">
      <c r="G121" s="64"/>
    </row>
    <row r="122" ht="12.75">
      <c r="G122" s="64"/>
    </row>
    <row r="123" ht="12.75">
      <c r="G123" s="64"/>
    </row>
    <row r="124" ht="12.75">
      <c r="G124" s="64"/>
    </row>
    <row r="125" ht="12.75">
      <c r="G125" s="64"/>
    </row>
    <row r="126" ht="12.75">
      <c r="G126" s="64"/>
    </row>
    <row r="127" ht="12.75">
      <c r="G127" s="64"/>
    </row>
    <row r="128" ht="12.75">
      <c r="G128" s="56"/>
    </row>
    <row r="129" ht="12.75">
      <c r="G129" s="64"/>
    </row>
    <row r="130" ht="12.75">
      <c r="G130" s="81"/>
    </row>
    <row r="131" ht="12.75">
      <c r="G131" s="81"/>
    </row>
    <row r="132" ht="12.75">
      <c r="G132" s="81"/>
    </row>
    <row r="133" ht="12.75">
      <c r="G133" s="81"/>
    </row>
    <row r="134" ht="12.75">
      <c r="G134" s="81"/>
    </row>
    <row r="135" spans="7:14" ht="12.75">
      <c r="G135" s="81"/>
      <c r="N135" s="1"/>
    </row>
    <row r="136" spans="1:14" ht="7.5" customHeight="1">
      <c r="A136" s="57"/>
      <c r="B136" s="57"/>
      <c r="C136" s="82"/>
      <c r="D136" s="82"/>
      <c r="E136" s="82"/>
      <c r="F136" s="82"/>
      <c r="H136" s="57"/>
      <c r="I136" s="57"/>
      <c r="J136" s="82"/>
      <c r="K136" s="82"/>
      <c r="L136" s="82"/>
      <c r="M136" s="82"/>
      <c r="N136" s="1"/>
    </row>
    <row r="137" spans="1:13" ht="8.25" customHeight="1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</row>
    <row r="138" spans="1:13" ht="12.75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</row>
  </sheetData>
  <sheetProtection selectLockedCells="1" selectUnlockedCells="1"/>
  <mergeCells count="136"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3:J43"/>
    <mergeCell ref="E44:J44"/>
    <mergeCell ref="E45:J45"/>
    <mergeCell ref="E46:J46"/>
    <mergeCell ref="E47:J47"/>
    <mergeCell ref="E48:J48"/>
    <mergeCell ref="E49:J49"/>
    <mergeCell ref="E50:J50"/>
    <mergeCell ref="E51:J51"/>
    <mergeCell ref="E52:J52"/>
    <mergeCell ref="E53:J53"/>
    <mergeCell ref="A54:D56"/>
    <mergeCell ref="E54:J56"/>
    <mergeCell ref="A57:M57"/>
    <mergeCell ref="A58:D58"/>
    <mergeCell ref="H58:K58"/>
    <mergeCell ref="A59:B59"/>
    <mergeCell ref="E59:F59"/>
    <mergeCell ref="H59:I59"/>
    <mergeCell ref="L59:M59"/>
    <mergeCell ref="A64:B64"/>
    <mergeCell ref="A65:B65"/>
    <mergeCell ref="A66:B66"/>
    <mergeCell ref="S66:W66"/>
    <mergeCell ref="A67:B67"/>
    <mergeCell ref="C67:D67"/>
    <mergeCell ref="E67:F67"/>
    <mergeCell ref="H67:I67"/>
    <mergeCell ref="J67:K67"/>
    <mergeCell ref="L67:M67"/>
    <mergeCell ref="A70:D70"/>
    <mergeCell ref="H70:K70"/>
    <mergeCell ref="A71:B71"/>
    <mergeCell ref="E71:F71"/>
    <mergeCell ref="H71:I71"/>
    <mergeCell ref="L71:M71"/>
    <mergeCell ref="A76:B76"/>
    <mergeCell ref="H76:I76"/>
    <mergeCell ref="A77:B77"/>
    <mergeCell ref="H77:I77"/>
    <mergeCell ref="A78:B78"/>
    <mergeCell ref="H78:I78"/>
    <mergeCell ref="A79:B79"/>
    <mergeCell ref="C79:D79"/>
    <mergeCell ref="E79:F79"/>
    <mergeCell ref="H79:I79"/>
    <mergeCell ref="J79:K79"/>
    <mergeCell ref="L79:M79"/>
    <mergeCell ref="A82:D82"/>
    <mergeCell ref="H82:K82"/>
    <mergeCell ref="A83:B83"/>
    <mergeCell ref="E83:F83"/>
    <mergeCell ref="H83:I83"/>
    <mergeCell ref="L83:M83"/>
    <mergeCell ref="A88:B88"/>
    <mergeCell ref="H88:I88"/>
    <mergeCell ref="A89:B89"/>
    <mergeCell ref="H89:I89"/>
    <mergeCell ref="A90:B90"/>
    <mergeCell ref="H90:I90"/>
    <mergeCell ref="A91:B91"/>
    <mergeCell ref="C91:D91"/>
    <mergeCell ref="E91:F91"/>
    <mergeCell ref="H91:I91"/>
    <mergeCell ref="J91:K91"/>
    <mergeCell ref="L91:M91"/>
    <mergeCell ref="A94:D94"/>
    <mergeCell ref="H94:K94"/>
    <mergeCell ref="A95:B95"/>
    <mergeCell ref="E95:F95"/>
    <mergeCell ref="H95:I95"/>
    <mergeCell ref="L95:M95"/>
    <mergeCell ref="A100:B100"/>
    <mergeCell ref="H100:I100"/>
    <mergeCell ref="A101:B101"/>
    <mergeCell ref="H101:I101"/>
    <mergeCell ref="A102:B102"/>
    <mergeCell ref="H102:I102"/>
    <mergeCell ref="A103:B103"/>
    <mergeCell ref="C103:D103"/>
    <mergeCell ref="E103:F103"/>
    <mergeCell ref="H103:I103"/>
    <mergeCell ref="J103:K103"/>
    <mergeCell ref="L103:M103"/>
    <mergeCell ref="H106:K106"/>
    <mergeCell ref="H107:I107"/>
    <mergeCell ref="L107:M107"/>
    <mergeCell ref="H112:I112"/>
    <mergeCell ref="H113:I113"/>
    <mergeCell ref="H114:I114"/>
    <mergeCell ref="H115:I115"/>
    <mergeCell ref="J115:K115"/>
    <mergeCell ref="L115:M115"/>
    <mergeCell ref="A137:M138"/>
  </mergeCells>
  <printOptions horizontalCentered="1"/>
  <pageMargins left="0.2361111111111111" right="0.3541666666666667" top="0.15763888888888888" bottom="0.2361111111111111" header="0.5118055555555555" footer="0.2361111111111111"/>
  <pageSetup horizontalDpi="300" verticalDpi="300" orientation="portrait" paperSize="5" scale="90"/>
  <headerFooter alignWithMargins="0">
    <oddFooter>&amp;LR00/0704&amp;RR-CA-07</oddFooter>
  </headerFooter>
  <rowBreaks count="1" manualBreakCount="1">
    <brk id="13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showZeros="0" zoomScale="70" zoomScaleNormal="70" workbookViewId="0" topLeftCell="C14">
      <selection activeCell="E52" sqref="E52"/>
    </sheetView>
  </sheetViews>
  <sheetFormatPr defaultColWidth="10.2812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  <col min="12" max="16384" width="11.00390625" style="0" customWidth="1"/>
  </cols>
  <sheetData>
    <row r="1" spans="1:13" ht="19.5" hidden="1">
      <c r="A1" s="84" t="s">
        <v>206</v>
      </c>
      <c r="B1" s="85">
        <f>RESULTADOS!I57</f>
        <v>0</v>
      </c>
      <c r="C1" s="86"/>
      <c r="D1" s="86"/>
      <c r="E1" s="87"/>
      <c r="F1" s="87"/>
      <c r="G1" s="87"/>
      <c r="H1" s="87"/>
      <c r="I1" s="88"/>
      <c r="J1" s="87"/>
      <c r="K1" s="87"/>
      <c r="L1" s="87"/>
      <c r="M1" s="87"/>
    </row>
    <row r="2" spans="1:13" ht="15" hidden="1">
      <c r="A2" s="89">
        <v>1</v>
      </c>
      <c r="B2" s="90" t="s">
        <v>207</v>
      </c>
      <c r="C2" s="91" t="s">
        <v>208</v>
      </c>
      <c r="D2" s="91"/>
      <c r="E2" s="92">
        <v>1</v>
      </c>
      <c r="F2" s="92" t="s">
        <v>209</v>
      </c>
      <c r="G2" s="92"/>
      <c r="H2" s="92" t="s">
        <v>210</v>
      </c>
      <c r="I2" s="93"/>
      <c r="J2" s="92">
        <f>LOOKUP(L2,A2:B8)</f>
        <v>0</v>
      </c>
      <c r="K2" s="92">
        <f>LOOKUP(L2,A2:C8)</f>
        <v>0</v>
      </c>
      <c r="L2" s="92">
        <f>WEEKDAY(B1,1)</f>
        <v>7</v>
      </c>
      <c r="M2" s="92"/>
    </row>
    <row r="3" spans="1:13" ht="15" hidden="1">
      <c r="A3" s="89">
        <v>2</v>
      </c>
      <c r="B3" s="90" t="s">
        <v>211</v>
      </c>
      <c r="C3" s="91" t="s">
        <v>212</v>
      </c>
      <c r="D3" s="91"/>
      <c r="E3" s="92">
        <v>2</v>
      </c>
      <c r="F3" s="92" t="s">
        <v>213</v>
      </c>
      <c r="G3" s="92"/>
      <c r="H3" s="92" t="s">
        <v>214</v>
      </c>
      <c r="I3" s="93"/>
      <c r="J3" s="92">
        <f>LOOKUP(L3,E2:F13)</f>
        <v>0</v>
      </c>
      <c r="K3" s="92">
        <f>LOOKUP(L3,E2:H13)</f>
        <v>0</v>
      </c>
      <c r="L3" s="92">
        <f>MONTH(B1)</f>
        <v>12</v>
      </c>
      <c r="M3" s="92"/>
    </row>
    <row r="4" spans="1:13" ht="15" hidden="1">
      <c r="A4" s="89">
        <v>3</v>
      </c>
      <c r="B4" s="90" t="s">
        <v>215</v>
      </c>
      <c r="C4" s="91" t="s">
        <v>216</v>
      </c>
      <c r="D4" s="91"/>
      <c r="E4" s="92">
        <v>3</v>
      </c>
      <c r="F4" s="92" t="s">
        <v>217</v>
      </c>
      <c r="G4" s="92"/>
      <c r="H4" s="92" t="s">
        <v>218</v>
      </c>
      <c r="I4" s="93"/>
      <c r="J4" s="92"/>
      <c r="K4" s="92"/>
      <c r="L4" s="92">
        <f>DAY(B1)</f>
        <v>30</v>
      </c>
      <c r="M4" s="92"/>
    </row>
    <row r="5" spans="1:13" ht="15" hidden="1">
      <c r="A5" s="89">
        <v>4</v>
      </c>
      <c r="B5" s="90" t="s">
        <v>219</v>
      </c>
      <c r="C5" s="91" t="s">
        <v>220</v>
      </c>
      <c r="D5" s="91"/>
      <c r="E5" s="92">
        <v>4</v>
      </c>
      <c r="F5" s="92" t="s">
        <v>221</v>
      </c>
      <c r="G5" s="92"/>
      <c r="H5" s="92" t="s">
        <v>222</v>
      </c>
      <c r="I5" s="93"/>
      <c r="J5" s="92"/>
      <c r="K5" s="92"/>
      <c r="L5" s="92">
        <f>YEAR(B1)</f>
        <v>1899</v>
      </c>
      <c r="M5" s="92"/>
    </row>
    <row r="6" spans="1:13" ht="15" hidden="1">
      <c r="A6" s="89">
        <v>5</v>
      </c>
      <c r="B6" s="90" t="s">
        <v>223</v>
      </c>
      <c r="C6" s="91" t="s">
        <v>224</v>
      </c>
      <c r="D6" s="91"/>
      <c r="E6" s="92">
        <v>5</v>
      </c>
      <c r="F6" s="92" t="s">
        <v>225</v>
      </c>
      <c r="G6" s="92"/>
      <c r="H6" s="92" t="s">
        <v>226</v>
      </c>
      <c r="I6" s="93"/>
      <c r="J6" s="92"/>
      <c r="K6" s="92"/>
      <c r="L6" s="92">
        <f>J2&amp;", "&amp;J3&amp;" "&amp;L4&amp;", "&amp;L5</f>
        <v>0</v>
      </c>
      <c r="M6" s="92"/>
    </row>
    <row r="7" spans="1:13" ht="15" hidden="1">
      <c r="A7" s="89">
        <v>6</v>
      </c>
      <c r="B7" s="90" t="s">
        <v>227</v>
      </c>
      <c r="C7" s="91" t="s">
        <v>228</v>
      </c>
      <c r="D7" s="91"/>
      <c r="E7" s="92">
        <v>6</v>
      </c>
      <c r="F7" s="92" t="s">
        <v>229</v>
      </c>
      <c r="G7" s="92"/>
      <c r="H7" s="92" t="s">
        <v>230</v>
      </c>
      <c r="I7" s="93"/>
      <c r="J7" s="92"/>
      <c r="K7" s="92"/>
      <c r="L7" s="92">
        <f>K2&amp;", "&amp;K3&amp;" "&amp;L4&amp;", "&amp;L5</f>
        <v>0</v>
      </c>
      <c r="M7" s="92"/>
    </row>
    <row r="8" spans="1:13" ht="15" hidden="1">
      <c r="A8" s="89">
        <v>7</v>
      </c>
      <c r="B8" s="90" t="s">
        <v>231</v>
      </c>
      <c r="C8" s="91" t="s">
        <v>232</v>
      </c>
      <c r="D8" s="91"/>
      <c r="E8" s="92">
        <v>7</v>
      </c>
      <c r="F8" s="92" t="s">
        <v>233</v>
      </c>
      <c r="G8" s="92"/>
      <c r="H8" s="92" t="s">
        <v>234</v>
      </c>
      <c r="I8" s="93"/>
      <c r="J8" s="92"/>
      <c r="K8" s="92"/>
      <c r="L8" s="92"/>
      <c r="M8" s="92"/>
    </row>
    <row r="9" spans="1:13" ht="15" hidden="1">
      <c r="A9" s="94"/>
      <c r="B9" s="90"/>
      <c r="C9" s="91"/>
      <c r="D9" s="91"/>
      <c r="E9" s="92">
        <v>8</v>
      </c>
      <c r="F9" s="92" t="s">
        <v>235</v>
      </c>
      <c r="G9" s="92"/>
      <c r="H9" s="92" t="s">
        <v>236</v>
      </c>
      <c r="I9" s="93"/>
      <c r="J9" s="92"/>
      <c r="K9" s="92"/>
      <c r="L9" s="92"/>
      <c r="M9" s="92"/>
    </row>
    <row r="10" spans="1:13" ht="15" hidden="1">
      <c r="A10" s="94"/>
      <c r="B10" s="90"/>
      <c r="C10" s="91"/>
      <c r="D10" s="91"/>
      <c r="E10" s="92">
        <v>9</v>
      </c>
      <c r="F10" s="92" t="s">
        <v>237</v>
      </c>
      <c r="G10" s="92"/>
      <c r="H10" s="92" t="s">
        <v>238</v>
      </c>
      <c r="I10" s="93"/>
      <c r="J10" s="92"/>
      <c r="K10" s="92"/>
      <c r="L10" s="92"/>
      <c r="M10" s="92"/>
    </row>
    <row r="11" spans="1:13" ht="15" hidden="1">
      <c r="A11" s="94"/>
      <c r="B11" s="90"/>
      <c r="C11" s="91"/>
      <c r="D11" s="91"/>
      <c r="E11" s="92">
        <v>10</v>
      </c>
      <c r="F11" s="92" t="s">
        <v>239</v>
      </c>
      <c r="G11" s="92"/>
      <c r="H11" s="92" t="s">
        <v>240</v>
      </c>
      <c r="I11" s="93"/>
      <c r="J11" s="92"/>
      <c r="K11" s="92"/>
      <c r="L11" s="92"/>
      <c r="M11" s="92"/>
    </row>
    <row r="12" spans="1:13" ht="15" hidden="1">
      <c r="A12" s="94"/>
      <c r="B12" s="90"/>
      <c r="C12" s="91"/>
      <c r="D12" s="91"/>
      <c r="E12" s="92">
        <v>11</v>
      </c>
      <c r="F12" s="92" t="s">
        <v>241</v>
      </c>
      <c r="G12" s="92"/>
      <c r="H12" s="92" t="s">
        <v>242</v>
      </c>
      <c r="I12" s="93"/>
      <c r="J12" s="92"/>
      <c r="K12" s="92"/>
      <c r="L12" s="92"/>
      <c r="M12" s="92"/>
    </row>
    <row r="13" spans="1:13" ht="15" hidden="1">
      <c r="A13" s="94"/>
      <c r="B13" s="90"/>
      <c r="C13" s="91"/>
      <c r="D13" s="91"/>
      <c r="E13" s="92">
        <v>12</v>
      </c>
      <c r="F13" s="92" t="s">
        <v>243</v>
      </c>
      <c r="G13" s="92"/>
      <c r="H13" s="92" t="s">
        <v>244</v>
      </c>
      <c r="I13" s="93"/>
      <c r="J13" s="92"/>
      <c r="K13" s="92"/>
      <c r="L13" s="92"/>
      <c r="M13" s="92"/>
    </row>
    <row r="14" spans="6:10" ht="12.75" customHeight="1">
      <c r="F14" s="95">
        <f>RESULTADOS!E54</f>
        <v>0</v>
      </c>
      <c r="G14" s="95"/>
      <c r="H14" s="95"/>
      <c r="I14" s="95"/>
      <c r="J14" s="95"/>
    </row>
    <row r="15" spans="6:10" ht="12.75" customHeight="1">
      <c r="F15" s="95"/>
      <c r="G15" s="95"/>
      <c r="H15" s="95"/>
      <c r="I15" s="95"/>
      <c r="J15" s="95"/>
    </row>
    <row r="16" spans="6:10" ht="12.75" customHeight="1">
      <c r="F16" s="95"/>
      <c r="G16" s="95"/>
      <c r="H16" s="95"/>
      <c r="I16" s="95"/>
      <c r="J16" s="95"/>
    </row>
    <row r="17" spans="6:10" ht="12.75" customHeight="1">
      <c r="F17" s="95"/>
      <c r="G17" s="95"/>
      <c r="H17" s="95"/>
      <c r="I17" s="95"/>
      <c r="J17" s="95"/>
    </row>
    <row r="18" spans="3:10" ht="26.25" customHeight="1">
      <c r="C18" s="96" t="s">
        <v>245</v>
      </c>
      <c r="D18" s="96"/>
      <c r="E18" s="96"/>
      <c r="F18" s="96"/>
      <c r="G18" s="96"/>
      <c r="H18" s="96"/>
      <c r="I18" s="96"/>
      <c r="J18" s="96"/>
    </row>
    <row r="19" spans="3:10" ht="13.5" customHeight="1">
      <c r="C19" s="97"/>
      <c r="D19" s="97"/>
      <c r="E19" s="97"/>
      <c r="F19" s="97"/>
      <c r="G19" s="97"/>
      <c r="H19" s="97"/>
      <c r="I19" s="97"/>
      <c r="J19" s="97"/>
    </row>
    <row r="20" spans="3:13" ht="14.25" customHeight="1">
      <c r="C20" s="98">
        <f>RESULTADOS!A57</f>
        <v>44786</v>
      </c>
      <c r="D20" s="98"/>
      <c r="E20" s="98"/>
      <c r="F20" s="98"/>
      <c r="G20" s="98"/>
      <c r="H20" s="98"/>
      <c r="I20" s="98"/>
      <c r="J20" s="98"/>
      <c r="K20" s="99"/>
      <c r="L20" s="99"/>
      <c r="M20" s="99"/>
    </row>
    <row r="21" spans="8:10" ht="14.25" customHeight="1">
      <c r="H21" s="100"/>
      <c r="I21" s="100"/>
      <c r="J21" s="100"/>
    </row>
    <row r="22" spans="2:11" ht="12.75" customHeight="1">
      <c r="B22" s="101"/>
      <c r="C22" s="102" t="s">
        <v>246</v>
      </c>
      <c r="D22" s="102"/>
      <c r="E22" s="103" t="s">
        <v>247</v>
      </c>
      <c r="F22" s="103"/>
      <c r="G22" s="103" t="s">
        <v>248</v>
      </c>
      <c r="H22" s="103"/>
      <c r="I22" s="104" t="s">
        <v>249</v>
      </c>
      <c r="J22" s="104"/>
      <c r="K22" s="105"/>
    </row>
    <row r="23" spans="2:11" ht="12.75" customHeight="1">
      <c r="B23" s="101"/>
      <c r="C23" s="106" t="s">
        <v>250</v>
      </c>
      <c r="D23" s="106"/>
      <c r="E23" s="107" t="s">
        <v>251</v>
      </c>
      <c r="F23" s="107"/>
      <c r="G23" s="107" t="s">
        <v>252</v>
      </c>
      <c r="H23" s="107"/>
      <c r="I23" s="108" t="s">
        <v>253</v>
      </c>
      <c r="J23" s="108"/>
      <c r="K23" s="105"/>
    </row>
    <row r="24" spans="2:11" ht="32.25" customHeight="1">
      <c r="B24" s="101"/>
      <c r="C24" s="109">
        <v>1</v>
      </c>
      <c r="D24" s="109"/>
      <c r="E24" s="110">
        <f>RESULTADOS!B61</f>
        <v>4</v>
      </c>
      <c r="F24" s="110"/>
      <c r="G24" s="111">
        <f>RESULTADOS!E59</f>
        <v>0</v>
      </c>
      <c r="H24" s="111"/>
      <c r="I24" s="112">
        <f>RESULTADOS!C59</f>
        <v>0</v>
      </c>
      <c r="J24" s="112"/>
      <c r="K24" s="105"/>
    </row>
    <row r="25" spans="2:11" ht="32.25" customHeight="1">
      <c r="B25" s="101"/>
      <c r="C25" s="109">
        <v>2</v>
      </c>
      <c r="D25" s="109"/>
      <c r="E25" s="110">
        <f>RESULTADOS!B73</f>
        <v>6</v>
      </c>
      <c r="F25" s="110"/>
      <c r="G25" s="111">
        <f>RESULTADOS!E71</f>
        <v>0</v>
      </c>
      <c r="H25" s="111"/>
      <c r="I25" s="112">
        <f>RESULTADOS!C71</f>
        <v>0</v>
      </c>
      <c r="J25" s="112"/>
      <c r="K25" s="105"/>
    </row>
    <row r="26" spans="2:11" ht="32.25">
      <c r="B26" s="101"/>
      <c r="C26" s="109">
        <v>3</v>
      </c>
      <c r="D26" s="109"/>
      <c r="E26" s="110">
        <f>RESULTADOS!B85</f>
        <v>9</v>
      </c>
      <c r="F26" s="110"/>
      <c r="G26" s="111">
        <f>RESULTADOS!E83</f>
        <v>0</v>
      </c>
      <c r="H26" s="111"/>
      <c r="I26" s="112">
        <f>RESULTADOS!C83</f>
        <v>0</v>
      </c>
      <c r="J26" s="112"/>
      <c r="K26" s="105"/>
    </row>
    <row r="27" spans="2:11" ht="32.25" customHeight="1">
      <c r="B27" s="101"/>
      <c r="C27" s="109">
        <v>4</v>
      </c>
      <c r="D27" s="109"/>
      <c r="E27" s="110">
        <f>RESULTADOS!B97</f>
        <v>2</v>
      </c>
      <c r="F27" s="110"/>
      <c r="G27" s="111">
        <f>RESULTADOS!E95</f>
        <v>0</v>
      </c>
      <c r="H27" s="111"/>
      <c r="I27" s="112">
        <f>RESULTADOS!C95</f>
        <v>0</v>
      </c>
      <c r="J27" s="112"/>
      <c r="K27" s="105"/>
    </row>
    <row r="28" spans="2:11" ht="32.25" customHeight="1">
      <c r="B28" s="101"/>
      <c r="C28" s="109">
        <v>5</v>
      </c>
      <c r="D28" s="109"/>
      <c r="E28" s="110">
        <f>RESULTADOS!I61</f>
        <v>4</v>
      </c>
      <c r="F28" s="110"/>
      <c r="G28" s="111">
        <f>RESULTADOS!L59</f>
        <v>0</v>
      </c>
      <c r="H28" s="111"/>
      <c r="I28" s="112">
        <f>RESULTADOS!J59</f>
        <v>0</v>
      </c>
      <c r="J28" s="112"/>
      <c r="K28" s="105"/>
    </row>
    <row r="29" spans="2:11" ht="32.25" customHeight="1">
      <c r="B29" s="113"/>
      <c r="C29" s="109">
        <f aca="true" t="shared" si="0" ref="C29:C33">C28+1</f>
        <v>6</v>
      </c>
      <c r="D29" s="109"/>
      <c r="E29" s="110">
        <f>RESULTADOS!I73</f>
        <v>2</v>
      </c>
      <c r="F29" s="110"/>
      <c r="G29" s="111">
        <f>RESULTADOS!L71</f>
        <v>0</v>
      </c>
      <c r="H29" s="111"/>
      <c r="I29" s="112">
        <f>RESULTADOS!J71</f>
        <v>0</v>
      </c>
      <c r="J29" s="112"/>
      <c r="K29" s="114"/>
    </row>
    <row r="30" spans="2:11" ht="32.25" customHeight="1">
      <c r="B30" s="113"/>
      <c r="C30" s="109">
        <f t="shared" si="0"/>
        <v>7</v>
      </c>
      <c r="D30" s="109"/>
      <c r="E30" s="110">
        <f>RESULTADOS!I85</f>
        <v>4</v>
      </c>
      <c r="F30" s="110"/>
      <c r="G30" s="111">
        <f>RESULTADOS!L83</f>
        <v>0</v>
      </c>
      <c r="H30" s="111"/>
      <c r="I30" s="112">
        <f>RESULTADOS!J83</f>
        <v>0</v>
      </c>
      <c r="J30" s="112"/>
      <c r="K30" s="114"/>
    </row>
    <row r="31" spans="2:11" ht="32.25">
      <c r="B31" s="113"/>
      <c r="C31" s="109">
        <f t="shared" si="0"/>
        <v>8</v>
      </c>
      <c r="D31" s="109"/>
      <c r="E31" s="110">
        <f>RESULTADOS!I97</f>
        <v>3</v>
      </c>
      <c r="F31" s="110"/>
      <c r="G31" s="111">
        <f>RESULTADOS!L95</f>
        <v>0</v>
      </c>
      <c r="H31" s="111"/>
      <c r="I31" s="112">
        <f>RESULTADOS!J95</f>
        <v>0</v>
      </c>
      <c r="J31" s="112"/>
      <c r="K31" s="114"/>
    </row>
    <row r="32" spans="2:11" ht="32.25" customHeight="1">
      <c r="B32" s="113"/>
      <c r="C32" s="109">
        <f t="shared" si="0"/>
        <v>9</v>
      </c>
      <c r="D32" s="109"/>
      <c r="E32" s="110" t="e">
        <f>RESULTADOS!#REF!</f>
        <v>#REF!</v>
      </c>
      <c r="F32" s="110"/>
      <c r="G32" s="111" t="e">
        <f>RESULTADOS!#REF!</f>
        <v>#REF!</v>
      </c>
      <c r="H32" s="111"/>
      <c r="I32" s="112" t="e">
        <f>RESULTADOS!#REF!</f>
        <v>#REF!</v>
      </c>
      <c r="J32" s="112"/>
      <c r="K32" s="114"/>
    </row>
    <row r="33" spans="2:11" ht="32.25" customHeight="1">
      <c r="B33" s="113"/>
      <c r="C33" s="109">
        <f t="shared" si="0"/>
        <v>10</v>
      </c>
      <c r="D33" s="109"/>
      <c r="E33" s="110">
        <f>RESULTADOS!I109</f>
        <v>0</v>
      </c>
      <c r="F33" s="110"/>
      <c r="G33" s="111">
        <f>RESULTADOS!L107</f>
        <v>0</v>
      </c>
      <c r="H33" s="111"/>
      <c r="I33" s="112">
        <f>RESULTADOS!J107</f>
        <v>0</v>
      </c>
      <c r="J33" s="112"/>
      <c r="K33" s="114"/>
    </row>
    <row r="34" spans="2:11" ht="15.75" customHeight="1">
      <c r="B34" s="113"/>
      <c r="C34" s="115"/>
      <c r="D34" s="115"/>
      <c r="E34" s="116"/>
      <c r="F34" s="116"/>
      <c r="G34" s="117"/>
      <c r="H34" s="117"/>
      <c r="I34" s="116"/>
      <c r="J34" s="116"/>
      <c r="K34" s="114"/>
    </row>
    <row r="35" spans="3:12" ht="12.75" customHeight="1">
      <c r="C35" s="118" t="s">
        <v>254</v>
      </c>
      <c r="D35" s="118"/>
      <c r="E35" s="118"/>
      <c r="F35" s="118"/>
      <c r="G35" s="119" t="s">
        <v>255</v>
      </c>
      <c r="H35" s="119"/>
      <c r="I35" s="119"/>
      <c r="J35" s="119"/>
      <c r="K35" s="120"/>
      <c r="L35" s="120"/>
    </row>
    <row r="36" spans="3:12" ht="20.25" customHeight="1">
      <c r="C36" s="121">
        <v>0</v>
      </c>
      <c r="D36" s="121"/>
      <c r="E36" s="121"/>
      <c r="F36" s="121"/>
      <c r="G36" s="122" t="s">
        <v>256</v>
      </c>
      <c r="H36" s="122"/>
      <c r="I36" s="122"/>
      <c r="J36" s="122"/>
      <c r="K36" s="123"/>
      <c r="L36" s="123"/>
    </row>
    <row r="37" spans="3:12" ht="12.75" customHeight="1">
      <c r="C37" s="124"/>
      <c r="D37" s="124"/>
      <c r="E37" s="124"/>
      <c r="F37" s="124"/>
      <c r="G37" s="124"/>
      <c r="H37" s="124"/>
      <c r="I37" s="124"/>
      <c r="J37" s="124"/>
      <c r="K37" s="124"/>
      <c r="L37" s="124"/>
    </row>
    <row r="38" spans="3:12" ht="19.5" customHeight="1">
      <c r="C38" s="125" t="s">
        <v>257</v>
      </c>
      <c r="D38" s="125"/>
      <c r="E38" s="125"/>
      <c r="F38" s="125"/>
      <c r="G38" s="125"/>
      <c r="H38" s="125"/>
      <c r="I38" s="125"/>
      <c r="J38" s="125"/>
      <c r="K38" s="124"/>
      <c r="L38" s="124"/>
    </row>
    <row r="39" spans="3:10" ht="12.75" customHeight="1">
      <c r="C39" s="126" t="s">
        <v>258</v>
      </c>
      <c r="D39" s="126"/>
      <c r="E39" s="127" t="s">
        <v>259</v>
      </c>
      <c r="F39" s="127"/>
      <c r="G39" s="127" t="s">
        <v>260</v>
      </c>
      <c r="H39" s="127"/>
      <c r="I39" s="128">
        <v>0</v>
      </c>
      <c r="J39" s="128"/>
    </row>
    <row r="40" spans="3:12" ht="13.5" customHeight="1">
      <c r="C40" s="129" t="s">
        <v>261</v>
      </c>
      <c r="D40" s="129"/>
      <c r="E40" s="130" t="s">
        <v>256</v>
      </c>
      <c r="F40" s="130"/>
      <c r="G40" s="130" t="s">
        <v>256</v>
      </c>
      <c r="H40" s="130"/>
      <c r="I40" s="128"/>
      <c r="J40" s="128"/>
      <c r="K40" s="1"/>
      <c r="L40" s="1"/>
    </row>
  </sheetData>
  <sheetProtection selectLockedCells="1" selectUnlockedCells="1"/>
  <mergeCells count="63">
    <mergeCell ref="F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</mergeCells>
  <printOptions horizontalCentered="1"/>
  <pageMargins left="0" right="0" top="0.2361111111111111" bottom="0" header="0.5118055555555555" footer="0.5118055555555555"/>
  <pageSetup horizontalDpi="300" verticalDpi="300" orientation="portrait" scale="9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showZeros="0" zoomScale="70" zoomScaleNormal="70" workbookViewId="0" topLeftCell="C14">
      <selection activeCell="E52" sqref="E52"/>
    </sheetView>
  </sheetViews>
  <sheetFormatPr defaultColWidth="10.2812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  <col min="12" max="16384" width="11.00390625" style="0" customWidth="1"/>
  </cols>
  <sheetData>
    <row r="1" spans="1:13" ht="19.5" hidden="1">
      <c r="A1" s="84" t="s">
        <v>206</v>
      </c>
      <c r="B1" s="85">
        <f>RESULTADOS!I57</f>
        <v>0</v>
      </c>
      <c r="C1" s="86"/>
      <c r="D1" s="86"/>
      <c r="E1" s="87"/>
      <c r="F1" s="87"/>
      <c r="G1" s="87"/>
      <c r="H1" s="87"/>
      <c r="I1" s="88"/>
      <c r="J1" s="87"/>
      <c r="K1" s="87"/>
      <c r="L1" s="87"/>
      <c r="M1" s="87"/>
    </row>
    <row r="2" spans="1:13" ht="15" hidden="1">
      <c r="A2" s="89">
        <v>1</v>
      </c>
      <c r="B2" s="90" t="s">
        <v>207</v>
      </c>
      <c r="C2" s="91" t="s">
        <v>208</v>
      </c>
      <c r="D2" s="91"/>
      <c r="E2" s="92">
        <v>1</v>
      </c>
      <c r="F2" s="92" t="s">
        <v>209</v>
      </c>
      <c r="G2" s="92"/>
      <c r="H2" s="92" t="s">
        <v>210</v>
      </c>
      <c r="I2" s="93"/>
      <c r="J2" s="92">
        <f>LOOKUP(L2,A2:B8)</f>
        <v>0</v>
      </c>
      <c r="K2" s="92">
        <f>LOOKUP(L2,A2:C8)</f>
        <v>0</v>
      </c>
      <c r="L2" s="92">
        <f>WEEKDAY(B1,1)</f>
        <v>7</v>
      </c>
      <c r="M2" s="92"/>
    </row>
    <row r="3" spans="1:13" ht="15" hidden="1">
      <c r="A3" s="89">
        <v>2</v>
      </c>
      <c r="B3" s="90" t="s">
        <v>211</v>
      </c>
      <c r="C3" s="91" t="s">
        <v>212</v>
      </c>
      <c r="D3" s="91"/>
      <c r="E3" s="92">
        <v>2</v>
      </c>
      <c r="F3" s="92" t="s">
        <v>213</v>
      </c>
      <c r="G3" s="92"/>
      <c r="H3" s="92" t="s">
        <v>214</v>
      </c>
      <c r="I3" s="93"/>
      <c r="J3" s="92">
        <f>LOOKUP(L3,E2:F13)</f>
        <v>0</v>
      </c>
      <c r="K3" s="92">
        <f>LOOKUP(L3,E2:H13)</f>
        <v>0</v>
      </c>
      <c r="L3" s="92">
        <f>MONTH(B1)</f>
        <v>12</v>
      </c>
      <c r="M3" s="92"/>
    </row>
    <row r="4" spans="1:13" ht="15" hidden="1">
      <c r="A4" s="89">
        <v>3</v>
      </c>
      <c r="B4" s="90" t="s">
        <v>215</v>
      </c>
      <c r="C4" s="91" t="s">
        <v>216</v>
      </c>
      <c r="D4" s="91"/>
      <c r="E4" s="92">
        <v>3</v>
      </c>
      <c r="F4" s="92" t="s">
        <v>217</v>
      </c>
      <c r="G4" s="92"/>
      <c r="H4" s="92" t="s">
        <v>218</v>
      </c>
      <c r="I4" s="93"/>
      <c r="J4" s="92"/>
      <c r="K4" s="92"/>
      <c r="L4" s="92">
        <f>DAY(B1)</f>
        <v>30</v>
      </c>
      <c r="M4" s="92"/>
    </row>
    <row r="5" spans="1:13" ht="15" hidden="1">
      <c r="A5" s="89">
        <v>4</v>
      </c>
      <c r="B5" s="90" t="s">
        <v>219</v>
      </c>
      <c r="C5" s="91" t="s">
        <v>220</v>
      </c>
      <c r="D5" s="91"/>
      <c r="E5" s="92">
        <v>4</v>
      </c>
      <c r="F5" s="92" t="s">
        <v>221</v>
      </c>
      <c r="G5" s="92"/>
      <c r="H5" s="92" t="s">
        <v>222</v>
      </c>
      <c r="I5" s="93"/>
      <c r="J5" s="92"/>
      <c r="K5" s="92"/>
      <c r="L5" s="92">
        <f>YEAR(B1)</f>
        <v>1899</v>
      </c>
      <c r="M5" s="92"/>
    </row>
    <row r="6" spans="1:13" ht="15" hidden="1">
      <c r="A6" s="89">
        <v>5</v>
      </c>
      <c r="B6" s="90" t="s">
        <v>223</v>
      </c>
      <c r="C6" s="91" t="s">
        <v>224</v>
      </c>
      <c r="D6" s="91"/>
      <c r="E6" s="92">
        <v>5</v>
      </c>
      <c r="F6" s="92" t="s">
        <v>225</v>
      </c>
      <c r="G6" s="92"/>
      <c r="H6" s="92" t="s">
        <v>226</v>
      </c>
      <c r="I6" s="93"/>
      <c r="J6" s="92"/>
      <c r="K6" s="92"/>
      <c r="L6" s="92">
        <f>J2&amp;", "&amp;J3&amp;" "&amp;L4&amp;", "&amp;L5</f>
        <v>0</v>
      </c>
      <c r="M6" s="92"/>
    </row>
    <row r="7" spans="1:13" ht="15" hidden="1">
      <c r="A7" s="89">
        <v>6</v>
      </c>
      <c r="B7" s="90" t="s">
        <v>227</v>
      </c>
      <c r="C7" s="91" t="s">
        <v>228</v>
      </c>
      <c r="D7" s="91"/>
      <c r="E7" s="92">
        <v>6</v>
      </c>
      <c r="F7" s="92" t="s">
        <v>229</v>
      </c>
      <c r="G7" s="92"/>
      <c r="H7" s="92" t="s">
        <v>230</v>
      </c>
      <c r="I7" s="93"/>
      <c r="J7" s="92"/>
      <c r="K7" s="92"/>
      <c r="L7" s="92">
        <f>K2&amp;", "&amp;K3&amp;" "&amp;L4&amp;", "&amp;L5</f>
        <v>0</v>
      </c>
      <c r="M7" s="92"/>
    </row>
    <row r="8" spans="1:13" ht="15" hidden="1">
      <c r="A8" s="89">
        <v>7</v>
      </c>
      <c r="B8" s="90" t="s">
        <v>231</v>
      </c>
      <c r="C8" s="91" t="s">
        <v>232</v>
      </c>
      <c r="D8" s="91"/>
      <c r="E8" s="92">
        <v>7</v>
      </c>
      <c r="F8" s="92" t="s">
        <v>233</v>
      </c>
      <c r="G8" s="92"/>
      <c r="H8" s="92" t="s">
        <v>234</v>
      </c>
      <c r="I8" s="93"/>
      <c r="J8" s="92"/>
      <c r="K8" s="92"/>
      <c r="L8" s="92"/>
      <c r="M8" s="92"/>
    </row>
    <row r="9" spans="1:13" ht="15" hidden="1">
      <c r="A9" s="94"/>
      <c r="B9" s="90"/>
      <c r="C9" s="91"/>
      <c r="D9" s="91"/>
      <c r="E9" s="92">
        <v>8</v>
      </c>
      <c r="F9" s="92" t="s">
        <v>235</v>
      </c>
      <c r="G9" s="92"/>
      <c r="H9" s="92" t="s">
        <v>236</v>
      </c>
      <c r="I9" s="93"/>
      <c r="J9" s="92"/>
      <c r="K9" s="92"/>
      <c r="L9" s="92"/>
      <c r="M9" s="92"/>
    </row>
    <row r="10" spans="1:13" ht="15" hidden="1">
      <c r="A10" s="94"/>
      <c r="B10" s="90"/>
      <c r="C10" s="91"/>
      <c r="D10" s="91"/>
      <c r="E10" s="92">
        <v>9</v>
      </c>
      <c r="F10" s="92" t="s">
        <v>237</v>
      </c>
      <c r="G10" s="92"/>
      <c r="H10" s="92" t="s">
        <v>238</v>
      </c>
      <c r="I10" s="93"/>
      <c r="J10" s="92"/>
      <c r="K10" s="92"/>
      <c r="L10" s="92"/>
      <c r="M10" s="92"/>
    </row>
    <row r="11" spans="1:13" ht="15" hidden="1">
      <c r="A11" s="94"/>
      <c r="B11" s="90"/>
      <c r="C11" s="91"/>
      <c r="D11" s="91"/>
      <c r="E11" s="92">
        <v>10</v>
      </c>
      <c r="F11" s="92" t="s">
        <v>239</v>
      </c>
      <c r="G11" s="92"/>
      <c r="H11" s="92" t="s">
        <v>240</v>
      </c>
      <c r="I11" s="93"/>
      <c r="J11" s="92"/>
      <c r="K11" s="92"/>
      <c r="L11" s="92"/>
      <c r="M11" s="92"/>
    </row>
    <row r="12" spans="1:13" ht="15" hidden="1">
      <c r="A12" s="94"/>
      <c r="B12" s="90"/>
      <c r="C12" s="91"/>
      <c r="D12" s="91"/>
      <c r="E12" s="92">
        <v>11</v>
      </c>
      <c r="F12" s="92" t="s">
        <v>241</v>
      </c>
      <c r="G12" s="92"/>
      <c r="H12" s="92" t="s">
        <v>242</v>
      </c>
      <c r="I12" s="93"/>
      <c r="J12" s="92"/>
      <c r="K12" s="92"/>
      <c r="L12" s="92"/>
      <c r="M12" s="92"/>
    </row>
    <row r="13" spans="1:13" ht="15" hidden="1">
      <c r="A13" s="94"/>
      <c r="B13" s="90"/>
      <c r="C13" s="91"/>
      <c r="D13" s="91"/>
      <c r="E13" s="92">
        <v>12</v>
      </c>
      <c r="F13" s="92" t="s">
        <v>243</v>
      </c>
      <c r="G13" s="92"/>
      <c r="H13" s="92" t="s">
        <v>244</v>
      </c>
      <c r="I13" s="93"/>
      <c r="J13" s="92"/>
      <c r="K13" s="92"/>
      <c r="L13" s="92"/>
      <c r="M13" s="92"/>
    </row>
    <row r="14" spans="6:10" ht="12.75" customHeight="1">
      <c r="F14" s="95">
        <f>RESULTADOS!E54</f>
        <v>0</v>
      </c>
      <c r="G14" s="95"/>
      <c r="H14" s="95"/>
      <c r="I14" s="95"/>
      <c r="J14" s="95"/>
    </row>
    <row r="15" spans="6:10" ht="12.75" customHeight="1">
      <c r="F15" s="95"/>
      <c r="G15" s="95"/>
      <c r="H15" s="95"/>
      <c r="I15" s="95"/>
      <c r="J15" s="95"/>
    </row>
    <row r="16" spans="6:10" ht="12.75" customHeight="1">
      <c r="F16" s="95"/>
      <c r="G16" s="95"/>
      <c r="H16" s="95"/>
      <c r="I16" s="95"/>
      <c r="J16" s="95"/>
    </row>
    <row r="17" spans="6:10" ht="12.75" customHeight="1">
      <c r="F17" s="95"/>
      <c r="G17" s="95"/>
      <c r="H17" s="95"/>
      <c r="I17" s="95"/>
      <c r="J17" s="95"/>
    </row>
    <row r="18" spans="3:10" ht="26.25" customHeight="1">
      <c r="C18" s="96" t="s">
        <v>245</v>
      </c>
      <c r="D18" s="96"/>
      <c r="E18" s="96"/>
      <c r="F18" s="96"/>
      <c r="G18" s="96"/>
      <c r="H18" s="96"/>
      <c r="I18" s="96"/>
      <c r="J18" s="96"/>
    </row>
    <row r="19" spans="3:10" ht="13.5" customHeight="1">
      <c r="C19" s="97"/>
      <c r="D19" s="97"/>
      <c r="E19" s="97"/>
      <c r="F19" s="97"/>
      <c r="G19" s="97"/>
      <c r="H19" s="97"/>
      <c r="I19" s="97"/>
      <c r="J19" s="97"/>
    </row>
    <row r="20" spans="3:13" ht="14.25" customHeight="1">
      <c r="C20" s="98">
        <f>RESULTADOS!A57</f>
        <v>44786</v>
      </c>
      <c r="D20" s="98"/>
      <c r="E20" s="98"/>
      <c r="F20" s="98"/>
      <c r="G20" s="98"/>
      <c r="H20" s="98"/>
      <c r="I20" s="98"/>
      <c r="J20" s="98"/>
      <c r="K20" s="99"/>
      <c r="L20" s="99"/>
      <c r="M20" s="99"/>
    </row>
    <row r="21" spans="8:10" ht="14.25" customHeight="1">
      <c r="H21" s="100"/>
      <c r="I21" s="100"/>
      <c r="J21" s="100"/>
    </row>
    <row r="22" spans="2:11" ht="12.75" customHeight="1">
      <c r="B22" s="101"/>
      <c r="C22" s="102" t="s">
        <v>246</v>
      </c>
      <c r="D22" s="102"/>
      <c r="E22" s="103" t="s">
        <v>247</v>
      </c>
      <c r="F22" s="103"/>
      <c r="G22" s="103" t="s">
        <v>248</v>
      </c>
      <c r="H22" s="103"/>
      <c r="I22" s="104" t="s">
        <v>249</v>
      </c>
      <c r="J22" s="104"/>
      <c r="K22" s="105"/>
    </row>
    <row r="23" spans="2:11" ht="12.75" customHeight="1">
      <c r="B23" s="101"/>
      <c r="C23" s="106" t="s">
        <v>250</v>
      </c>
      <c r="D23" s="106"/>
      <c r="E23" s="107" t="s">
        <v>251</v>
      </c>
      <c r="F23" s="107"/>
      <c r="G23" s="107" t="s">
        <v>252</v>
      </c>
      <c r="H23" s="107"/>
      <c r="I23" s="108" t="s">
        <v>253</v>
      </c>
      <c r="J23" s="108"/>
      <c r="K23" s="105"/>
    </row>
    <row r="24" spans="2:11" ht="32.25" customHeight="1">
      <c r="B24" s="101"/>
      <c r="C24" s="109">
        <v>1</v>
      </c>
      <c r="D24" s="109"/>
      <c r="E24" s="131">
        <f>RESULTADOS!B61</f>
        <v>4</v>
      </c>
      <c r="F24" s="131"/>
      <c r="G24" s="132">
        <f>RESULTADOS!E59</f>
        <v>0</v>
      </c>
      <c r="H24" s="132"/>
      <c r="I24" s="133">
        <f>RESULTADOS!C59</f>
        <v>0</v>
      </c>
      <c r="J24" s="133"/>
      <c r="K24" s="105"/>
    </row>
    <row r="25" spans="2:11" ht="32.25" customHeight="1">
      <c r="B25" s="101"/>
      <c r="C25" s="109">
        <v>2</v>
      </c>
      <c r="D25" s="109"/>
      <c r="E25" s="131">
        <f>RESULTADOS!B73</f>
        <v>6</v>
      </c>
      <c r="F25" s="131"/>
      <c r="G25" s="132">
        <f>RESULTADOS!E71</f>
        <v>0</v>
      </c>
      <c r="H25" s="132"/>
      <c r="I25" s="133">
        <f>RESULTADOS!C71</f>
        <v>0</v>
      </c>
      <c r="J25" s="133"/>
      <c r="K25" s="105"/>
    </row>
    <row r="26" spans="2:11" ht="32.25">
      <c r="B26" s="101"/>
      <c r="C26" s="109">
        <v>3</v>
      </c>
      <c r="D26" s="109"/>
      <c r="E26" s="131">
        <f>RESULTADOS!B85</f>
        <v>9</v>
      </c>
      <c r="F26" s="131"/>
      <c r="G26" s="132">
        <f>RESULTADOS!E83</f>
        <v>0</v>
      </c>
      <c r="H26" s="132"/>
      <c r="I26" s="133">
        <f>RESULTADOS!C83</f>
        <v>0</v>
      </c>
      <c r="J26" s="133"/>
      <c r="K26" s="105"/>
    </row>
    <row r="27" spans="2:11" ht="32.25" customHeight="1">
      <c r="B27" s="101"/>
      <c r="C27" s="109">
        <v>4</v>
      </c>
      <c r="D27" s="109"/>
      <c r="E27" s="131">
        <f>RESULTADOS!B97</f>
        <v>2</v>
      </c>
      <c r="F27" s="131"/>
      <c r="G27" s="132">
        <f>RESULTADOS!E95</f>
        <v>0</v>
      </c>
      <c r="H27" s="132"/>
      <c r="I27" s="133">
        <f>RESULTADOS!C95</f>
        <v>0</v>
      </c>
      <c r="J27" s="133"/>
      <c r="K27" s="105"/>
    </row>
    <row r="28" spans="2:11" ht="32.25" customHeight="1">
      <c r="B28" s="101"/>
      <c r="C28" s="109">
        <v>5</v>
      </c>
      <c r="D28" s="109"/>
      <c r="E28" s="131">
        <f>RESULTADOS!I61</f>
        <v>4</v>
      </c>
      <c r="F28" s="131"/>
      <c r="G28" s="132">
        <f>RESULTADOS!L59</f>
        <v>0</v>
      </c>
      <c r="H28" s="132"/>
      <c r="I28" s="133">
        <f>RESULTADOS!J59</f>
        <v>0</v>
      </c>
      <c r="J28" s="133"/>
      <c r="K28" s="105"/>
    </row>
    <row r="29" spans="2:11" ht="32.25" customHeight="1">
      <c r="B29" s="113"/>
      <c r="C29" s="109">
        <f aca="true" t="shared" si="0" ref="C29:C33">C28+1</f>
        <v>6</v>
      </c>
      <c r="D29" s="109"/>
      <c r="E29" s="131">
        <f>RESULTADOS!I73</f>
        <v>2</v>
      </c>
      <c r="F29" s="131"/>
      <c r="G29" s="132">
        <f>RESULTADOS!L71</f>
        <v>0</v>
      </c>
      <c r="H29" s="132"/>
      <c r="I29" s="133">
        <f>RESULTADOS!J71</f>
        <v>0</v>
      </c>
      <c r="J29" s="133"/>
      <c r="K29" s="114"/>
    </row>
    <row r="30" spans="2:11" ht="32.25" customHeight="1">
      <c r="B30" s="113"/>
      <c r="C30" s="109">
        <f t="shared" si="0"/>
        <v>7</v>
      </c>
      <c r="D30" s="109"/>
      <c r="E30" s="131">
        <f>RESULTADOS!I85</f>
        <v>4</v>
      </c>
      <c r="F30" s="131"/>
      <c r="G30" s="132">
        <f>RESULTADOS!L83</f>
        <v>0</v>
      </c>
      <c r="H30" s="132"/>
      <c r="I30" s="133">
        <f>RESULTADOS!J83</f>
        <v>0</v>
      </c>
      <c r="J30" s="133"/>
      <c r="K30" s="114"/>
    </row>
    <row r="31" spans="2:11" ht="32.25">
      <c r="B31" s="113"/>
      <c r="C31" s="109">
        <f t="shared" si="0"/>
        <v>8</v>
      </c>
      <c r="D31" s="109"/>
      <c r="E31" s="131">
        <f>RESULTADOS!I97</f>
        <v>3</v>
      </c>
      <c r="F31" s="131"/>
      <c r="G31" s="132">
        <f>RESULTADOS!L95</f>
        <v>0</v>
      </c>
      <c r="H31" s="132"/>
      <c r="I31" s="133">
        <f>RESULTADOS!J95</f>
        <v>0</v>
      </c>
      <c r="J31" s="133"/>
      <c r="K31" s="114"/>
    </row>
    <row r="32" spans="2:11" ht="32.25" customHeight="1">
      <c r="B32" s="113"/>
      <c r="C32" s="109">
        <f t="shared" si="0"/>
        <v>9</v>
      </c>
      <c r="D32" s="109"/>
      <c r="E32" s="131" t="e">
        <f>RESULTADOS!#REF!</f>
        <v>#REF!</v>
      </c>
      <c r="F32" s="131"/>
      <c r="G32" s="132" t="e">
        <f>RESULTADOS!#REF!</f>
        <v>#REF!</v>
      </c>
      <c r="H32" s="132"/>
      <c r="I32" s="133" t="e">
        <f>RESULTADOS!#REF!</f>
        <v>#REF!</v>
      </c>
      <c r="J32" s="133"/>
      <c r="K32" s="114"/>
    </row>
    <row r="33" spans="2:11" ht="32.25" customHeight="1">
      <c r="B33" s="113"/>
      <c r="C33" s="109">
        <f t="shared" si="0"/>
        <v>10</v>
      </c>
      <c r="D33" s="109"/>
      <c r="E33" s="131">
        <f>RESULTADOS!I109</f>
        <v>0</v>
      </c>
      <c r="F33" s="131"/>
      <c r="G33" s="132">
        <f>RESULTADOS!L107</f>
        <v>0</v>
      </c>
      <c r="H33" s="132"/>
      <c r="I33" s="133">
        <f>RESULTADOS!J107</f>
        <v>0</v>
      </c>
      <c r="J33" s="133"/>
      <c r="K33" s="114"/>
    </row>
    <row r="34" spans="2:11" ht="38.25">
      <c r="B34" s="113"/>
      <c r="C34" s="115"/>
      <c r="D34" s="115"/>
      <c r="E34" s="116"/>
      <c r="F34" s="116"/>
      <c r="G34" s="117"/>
      <c r="H34" s="117"/>
      <c r="I34" s="116"/>
      <c r="J34" s="116"/>
      <c r="K34" s="114"/>
    </row>
    <row r="35" spans="2:11" ht="12.75" customHeight="1">
      <c r="B35" s="113"/>
      <c r="C35" s="118" t="s">
        <v>254</v>
      </c>
      <c r="D35" s="118"/>
      <c r="E35" s="118"/>
      <c r="F35" s="118"/>
      <c r="G35" s="119" t="s">
        <v>255</v>
      </c>
      <c r="H35" s="119"/>
      <c r="I35" s="119"/>
      <c r="J35" s="119"/>
      <c r="K35" s="114"/>
    </row>
    <row r="36" spans="2:11" ht="20.25" customHeight="1">
      <c r="B36" s="113"/>
      <c r="C36" s="121" t="s">
        <v>256</v>
      </c>
      <c r="D36" s="121"/>
      <c r="E36" s="121"/>
      <c r="F36" s="121"/>
      <c r="G36" s="122" t="s">
        <v>256</v>
      </c>
      <c r="H36" s="122"/>
      <c r="I36" s="122"/>
      <c r="J36" s="122"/>
      <c r="K36" s="114"/>
    </row>
    <row r="37" spans="2:11" ht="15.75" customHeight="1">
      <c r="B37" s="113"/>
      <c r="C37" s="124"/>
      <c r="D37" s="124"/>
      <c r="E37" s="124"/>
      <c r="F37" s="124"/>
      <c r="G37" s="124"/>
      <c r="H37" s="124"/>
      <c r="I37" s="124"/>
      <c r="J37" s="124"/>
      <c r="K37" s="114"/>
    </row>
    <row r="38" spans="3:12" ht="12.75" customHeight="1">
      <c r="C38" s="125" t="s">
        <v>257</v>
      </c>
      <c r="D38" s="125"/>
      <c r="E38" s="125"/>
      <c r="F38" s="125"/>
      <c r="G38" s="125"/>
      <c r="H38" s="125"/>
      <c r="I38" s="125"/>
      <c r="J38" s="125"/>
      <c r="K38" s="120"/>
      <c r="L38" s="120"/>
    </row>
    <row r="39" spans="3:12" ht="19.5" customHeight="1">
      <c r="C39" s="126" t="s">
        <v>258</v>
      </c>
      <c r="D39" s="126"/>
      <c r="E39" s="127" t="s">
        <v>259</v>
      </c>
      <c r="F39" s="127"/>
      <c r="G39" s="127" t="s">
        <v>260</v>
      </c>
      <c r="H39" s="127"/>
      <c r="I39" s="128" t="s">
        <v>256</v>
      </c>
      <c r="J39" s="128"/>
      <c r="K39" s="123"/>
      <c r="L39" s="123"/>
    </row>
    <row r="40" spans="3:12" ht="12.75" customHeight="1">
      <c r="C40" s="129" t="s">
        <v>261</v>
      </c>
      <c r="D40" s="129"/>
      <c r="E40" s="130" t="s">
        <v>256</v>
      </c>
      <c r="F40" s="130"/>
      <c r="G40" s="130" t="s">
        <v>256</v>
      </c>
      <c r="H40" s="130"/>
      <c r="I40" s="128"/>
      <c r="J40" s="128"/>
      <c r="K40" s="124"/>
      <c r="L40" s="124"/>
    </row>
    <row r="41" spans="3:12" ht="19.5">
      <c r="C41" s="1"/>
      <c r="D41" s="1"/>
      <c r="E41" s="1"/>
      <c r="F41" s="1"/>
      <c r="G41" s="1"/>
      <c r="H41" s="1"/>
      <c r="I41" s="1"/>
      <c r="J41" s="1"/>
      <c r="K41" s="124"/>
      <c r="L41" s="124"/>
    </row>
    <row r="42" spans="3:10" ht="12.75">
      <c r="C42" s="1"/>
      <c r="D42" s="1"/>
      <c r="E42" s="1"/>
      <c r="F42" s="1"/>
      <c r="G42" s="1"/>
      <c r="H42" s="1"/>
      <c r="I42" s="1"/>
      <c r="J42" s="1"/>
    </row>
    <row r="43" spans="3:12" ht="12.75"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3:10" ht="12.75">
      <c r="C44" s="1"/>
      <c r="D44" s="1"/>
      <c r="E44" s="1"/>
      <c r="F44" s="1"/>
      <c r="G44" s="1"/>
      <c r="H44" s="1"/>
      <c r="I44" s="1"/>
      <c r="J44" s="1"/>
    </row>
    <row r="45" spans="2:11" ht="13.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2.75">
      <c r="B46" s="1"/>
      <c r="C46" s="134"/>
      <c r="D46" s="134"/>
      <c r="E46" s="135"/>
      <c r="F46" s="135"/>
      <c r="G46" s="136"/>
      <c r="H46" s="136"/>
      <c r="I46" s="136"/>
      <c r="J46" s="136"/>
      <c r="K46" s="1"/>
    </row>
  </sheetData>
  <sheetProtection selectLockedCells="1" selectUnlockedCells="1"/>
  <mergeCells count="63">
    <mergeCell ref="F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</mergeCells>
  <printOptions horizontalCentered="1"/>
  <pageMargins left="0" right="0" top="0.2361111111111111" bottom="0" header="0.5118055555555555" footer="0.5118055555555555"/>
  <pageSetup horizontalDpi="300" verticalDpi="300" orientation="portrait" scale="91"/>
  <rowBreaks count="1" manualBreakCount="1">
    <brk id="4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showZeros="0" zoomScale="70" zoomScaleNormal="70" workbookViewId="0" topLeftCell="C14">
      <selection activeCell="E52" sqref="E52"/>
    </sheetView>
  </sheetViews>
  <sheetFormatPr defaultColWidth="10.2812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  <col min="12" max="16384" width="11.00390625" style="0" customWidth="1"/>
  </cols>
  <sheetData>
    <row r="1" spans="1:13" ht="19.5" hidden="1">
      <c r="A1" s="84" t="s">
        <v>206</v>
      </c>
      <c r="B1" s="85">
        <f>RESULTADOS!I57</f>
        <v>0</v>
      </c>
      <c r="C1" s="86"/>
      <c r="D1" s="86"/>
      <c r="E1" s="87"/>
      <c r="F1" s="87"/>
      <c r="G1" s="87"/>
      <c r="H1" s="87"/>
      <c r="I1" s="88"/>
      <c r="J1" s="87"/>
      <c r="K1" s="87"/>
      <c r="L1" s="87"/>
      <c r="M1" s="87"/>
    </row>
    <row r="2" spans="1:13" ht="15" hidden="1">
      <c r="A2" s="89">
        <v>1</v>
      </c>
      <c r="B2" s="90" t="s">
        <v>207</v>
      </c>
      <c r="C2" s="91" t="s">
        <v>208</v>
      </c>
      <c r="D2" s="91"/>
      <c r="E2" s="92">
        <v>1</v>
      </c>
      <c r="F2" s="92" t="s">
        <v>209</v>
      </c>
      <c r="G2" s="92"/>
      <c r="H2" s="92" t="s">
        <v>210</v>
      </c>
      <c r="I2" s="93"/>
      <c r="J2" s="92">
        <f>LOOKUP(L2,A2:B8)</f>
        <v>0</v>
      </c>
      <c r="K2" s="92">
        <f>LOOKUP(L2,A2:C8)</f>
        <v>0</v>
      </c>
      <c r="L2" s="92">
        <f>WEEKDAY(B1,1)</f>
        <v>7</v>
      </c>
      <c r="M2" s="92"/>
    </row>
    <row r="3" spans="1:13" ht="15" hidden="1">
      <c r="A3" s="89">
        <v>2</v>
      </c>
      <c r="B3" s="90" t="s">
        <v>211</v>
      </c>
      <c r="C3" s="91" t="s">
        <v>212</v>
      </c>
      <c r="D3" s="91"/>
      <c r="E3" s="92">
        <v>2</v>
      </c>
      <c r="F3" s="92" t="s">
        <v>213</v>
      </c>
      <c r="G3" s="92"/>
      <c r="H3" s="92" t="s">
        <v>214</v>
      </c>
      <c r="I3" s="93"/>
      <c r="J3" s="92">
        <f>LOOKUP(L3,E2:F13)</f>
        <v>0</v>
      </c>
      <c r="K3" s="92">
        <f>LOOKUP(L3,E2:H13)</f>
        <v>0</v>
      </c>
      <c r="L3" s="92">
        <f>MONTH(B1)</f>
        <v>12</v>
      </c>
      <c r="M3" s="92"/>
    </row>
    <row r="4" spans="1:13" ht="15" hidden="1">
      <c r="A4" s="89">
        <v>3</v>
      </c>
      <c r="B4" s="90" t="s">
        <v>215</v>
      </c>
      <c r="C4" s="91" t="s">
        <v>216</v>
      </c>
      <c r="D4" s="91"/>
      <c r="E4" s="92">
        <v>3</v>
      </c>
      <c r="F4" s="92" t="s">
        <v>217</v>
      </c>
      <c r="G4" s="92"/>
      <c r="H4" s="92" t="s">
        <v>218</v>
      </c>
      <c r="I4" s="93"/>
      <c r="J4" s="92"/>
      <c r="K4" s="92"/>
      <c r="L4" s="92">
        <f>DAY(B1)</f>
        <v>30</v>
      </c>
      <c r="M4" s="92"/>
    </row>
    <row r="5" spans="1:13" ht="15" hidden="1">
      <c r="A5" s="89">
        <v>4</v>
      </c>
      <c r="B5" s="90" t="s">
        <v>219</v>
      </c>
      <c r="C5" s="91" t="s">
        <v>220</v>
      </c>
      <c r="D5" s="91"/>
      <c r="E5" s="92">
        <v>4</v>
      </c>
      <c r="F5" s="92" t="s">
        <v>221</v>
      </c>
      <c r="G5" s="92"/>
      <c r="H5" s="92" t="s">
        <v>222</v>
      </c>
      <c r="I5" s="93"/>
      <c r="J5" s="92"/>
      <c r="K5" s="92"/>
      <c r="L5" s="92">
        <f>YEAR(B1)</f>
        <v>1899</v>
      </c>
      <c r="M5" s="92"/>
    </row>
    <row r="6" spans="1:13" ht="15" hidden="1">
      <c r="A6" s="89">
        <v>5</v>
      </c>
      <c r="B6" s="90" t="s">
        <v>223</v>
      </c>
      <c r="C6" s="91" t="s">
        <v>224</v>
      </c>
      <c r="D6" s="91"/>
      <c r="E6" s="92">
        <v>5</v>
      </c>
      <c r="F6" s="92" t="s">
        <v>225</v>
      </c>
      <c r="G6" s="92"/>
      <c r="H6" s="92" t="s">
        <v>226</v>
      </c>
      <c r="I6" s="93"/>
      <c r="J6" s="92"/>
      <c r="K6" s="92"/>
      <c r="L6" s="92">
        <f>J2&amp;", "&amp;J3&amp;" "&amp;L4&amp;", "&amp;L5</f>
        <v>0</v>
      </c>
      <c r="M6" s="92"/>
    </row>
    <row r="7" spans="1:13" ht="15" hidden="1">
      <c r="A7" s="89">
        <v>6</v>
      </c>
      <c r="B7" s="90" t="s">
        <v>227</v>
      </c>
      <c r="C7" s="91" t="s">
        <v>228</v>
      </c>
      <c r="D7" s="91"/>
      <c r="E7" s="92">
        <v>6</v>
      </c>
      <c r="F7" s="92" t="s">
        <v>229</v>
      </c>
      <c r="G7" s="92"/>
      <c r="H7" s="92" t="s">
        <v>230</v>
      </c>
      <c r="I7" s="93"/>
      <c r="J7" s="92"/>
      <c r="K7" s="92"/>
      <c r="L7" s="92">
        <f>K2&amp;", "&amp;K3&amp;" "&amp;L4&amp;", "&amp;L5</f>
        <v>0</v>
      </c>
      <c r="M7" s="92"/>
    </row>
    <row r="8" spans="1:13" ht="15" hidden="1">
      <c r="A8" s="89">
        <v>7</v>
      </c>
      <c r="B8" s="90" t="s">
        <v>231</v>
      </c>
      <c r="C8" s="91" t="s">
        <v>232</v>
      </c>
      <c r="D8" s="91"/>
      <c r="E8" s="92">
        <v>7</v>
      </c>
      <c r="F8" s="92" t="s">
        <v>233</v>
      </c>
      <c r="G8" s="92"/>
      <c r="H8" s="92" t="s">
        <v>234</v>
      </c>
      <c r="I8" s="93"/>
      <c r="J8" s="92"/>
      <c r="K8" s="92"/>
      <c r="L8" s="92"/>
      <c r="M8" s="92"/>
    </row>
    <row r="9" spans="1:13" ht="15" hidden="1">
      <c r="A9" s="94"/>
      <c r="B9" s="90"/>
      <c r="C9" s="91"/>
      <c r="D9" s="91"/>
      <c r="E9" s="92">
        <v>8</v>
      </c>
      <c r="F9" s="92" t="s">
        <v>235</v>
      </c>
      <c r="G9" s="92"/>
      <c r="H9" s="92" t="s">
        <v>236</v>
      </c>
      <c r="I9" s="93"/>
      <c r="J9" s="92"/>
      <c r="K9" s="92"/>
      <c r="L9" s="92"/>
      <c r="M9" s="92"/>
    </row>
    <row r="10" spans="1:13" ht="15" hidden="1">
      <c r="A10" s="94"/>
      <c r="B10" s="90"/>
      <c r="C10" s="91"/>
      <c r="D10" s="91"/>
      <c r="E10" s="92">
        <v>9</v>
      </c>
      <c r="F10" s="92" t="s">
        <v>237</v>
      </c>
      <c r="G10" s="92"/>
      <c r="H10" s="92" t="s">
        <v>238</v>
      </c>
      <c r="I10" s="93"/>
      <c r="J10" s="92"/>
      <c r="K10" s="92"/>
      <c r="L10" s="92"/>
      <c r="M10" s="92"/>
    </row>
    <row r="11" spans="1:13" ht="15" hidden="1">
      <c r="A11" s="94"/>
      <c r="B11" s="90"/>
      <c r="C11" s="91"/>
      <c r="D11" s="91"/>
      <c r="E11" s="92">
        <v>10</v>
      </c>
      <c r="F11" s="92" t="s">
        <v>239</v>
      </c>
      <c r="G11" s="92"/>
      <c r="H11" s="92" t="s">
        <v>240</v>
      </c>
      <c r="I11" s="93"/>
      <c r="J11" s="92"/>
      <c r="K11" s="92"/>
      <c r="L11" s="92"/>
      <c r="M11" s="92"/>
    </row>
    <row r="12" spans="1:13" ht="15" hidden="1">
      <c r="A12" s="94"/>
      <c r="B12" s="90"/>
      <c r="C12" s="91"/>
      <c r="D12" s="91"/>
      <c r="E12" s="92">
        <v>11</v>
      </c>
      <c r="F12" s="92" t="s">
        <v>241</v>
      </c>
      <c r="G12" s="92"/>
      <c r="H12" s="92" t="s">
        <v>242</v>
      </c>
      <c r="I12" s="93"/>
      <c r="J12" s="92"/>
      <c r="K12" s="92"/>
      <c r="L12" s="92"/>
      <c r="M12" s="92"/>
    </row>
    <row r="13" spans="1:13" ht="15" hidden="1">
      <c r="A13" s="94"/>
      <c r="B13" s="90"/>
      <c r="C13" s="91"/>
      <c r="D13" s="91"/>
      <c r="E13" s="92">
        <v>12</v>
      </c>
      <c r="F13" s="92" t="s">
        <v>243</v>
      </c>
      <c r="G13" s="92"/>
      <c r="H13" s="92" t="s">
        <v>244</v>
      </c>
      <c r="I13" s="93"/>
      <c r="J13" s="92"/>
      <c r="K13" s="92"/>
      <c r="L13" s="92"/>
      <c r="M13" s="92"/>
    </row>
    <row r="14" spans="8:10" ht="12.75">
      <c r="H14" s="137">
        <f>RESULTADOS!E54</f>
        <v>0</v>
      </c>
      <c r="I14" s="137"/>
      <c r="J14" s="137"/>
    </row>
    <row r="15" spans="8:10" ht="12.75">
      <c r="H15" s="137"/>
      <c r="I15" s="137"/>
      <c r="J15" s="137"/>
    </row>
    <row r="16" spans="8:10" ht="12.75">
      <c r="H16" s="137"/>
      <c r="I16" s="137"/>
      <c r="J16" s="137"/>
    </row>
    <row r="17" spans="8:10" ht="12.75">
      <c r="H17" s="137"/>
      <c r="I17" s="137"/>
      <c r="J17" s="137"/>
    </row>
    <row r="18" spans="3:10" ht="26.25" customHeight="1">
      <c r="C18" s="96" t="s">
        <v>262</v>
      </c>
      <c r="D18" s="96"/>
      <c r="E18" s="96"/>
      <c r="F18" s="96"/>
      <c r="G18" s="96"/>
      <c r="H18" s="96"/>
      <c r="I18" s="96"/>
      <c r="J18" s="96"/>
    </row>
    <row r="19" spans="3:10" ht="13.5" customHeight="1">
      <c r="C19" s="97"/>
      <c r="D19" s="97"/>
      <c r="E19" s="97"/>
      <c r="F19" s="97"/>
      <c r="G19" s="97"/>
      <c r="H19" s="97"/>
      <c r="I19" s="97"/>
      <c r="J19" s="97"/>
    </row>
    <row r="20" spans="3:13" ht="14.25" customHeight="1">
      <c r="C20" s="98">
        <f>L6&amp;"   /   "&amp;L7</f>
        <v>0</v>
      </c>
      <c r="D20" s="98"/>
      <c r="E20" s="98"/>
      <c r="F20" s="98"/>
      <c r="G20" s="98"/>
      <c r="H20" s="98"/>
      <c r="I20" s="98"/>
      <c r="J20" s="98"/>
      <c r="K20" s="99"/>
      <c r="L20" s="99"/>
      <c r="M20" s="99"/>
    </row>
    <row r="21" spans="8:10" ht="14.25" customHeight="1">
      <c r="H21" s="100"/>
      <c r="I21" s="100"/>
      <c r="J21" s="100"/>
    </row>
    <row r="22" spans="2:11" ht="12.75" customHeight="1">
      <c r="B22" s="101"/>
      <c r="C22" s="102" t="s">
        <v>246</v>
      </c>
      <c r="D22" s="102"/>
      <c r="E22" s="103" t="s">
        <v>247</v>
      </c>
      <c r="F22" s="103"/>
      <c r="G22" s="103" t="s">
        <v>248</v>
      </c>
      <c r="H22" s="103"/>
      <c r="I22" s="104" t="s">
        <v>249</v>
      </c>
      <c r="J22" s="104"/>
      <c r="K22" s="105"/>
    </row>
    <row r="23" spans="2:11" ht="12.75" customHeight="1">
      <c r="B23" s="101"/>
      <c r="C23" s="106" t="s">
        <v>250</v>
      </c>
      <c r="D23" s="106"/>
      <c r="E23" s="107" t="s">
        <v>251</v>
      </c>
      <c r="F23" s="107"/>
      <c r="G23" s="107" t="s">
        <v>252</v>
      </c>
      <c r="H23" s="107"/>
      <c r="I23" s="108" t="s">
        <v>253</v>
      </c>
      <c r="J23" s="108"/>
      <c r="K23" s="105"/>
    </row>
    <row r="24" spans="2:11" ht="32.25" customHeight="1">
      <c r="B24" s="101"/>
      <c r="C24" s="109">
        <v>1</v>
      </c>
      <c r="D24" s="109"/>
      <c r="E24" s="131">
        <f>RESULTADOS!B61</f>
        <v>4</v>
      </c>
      <c r="F24" s="131"/>
      <c r="G24" s="132">
        <f>RESULTADOS!E59</f>
        <v>0</v>
      </c>
      <c r="H24" s="132"/>
      <c r="I24" s="133">
        <f>RESULTADOS!C59</f>
        <v>0</v>
      </c>
      <c r="J24" s="133"/>
      <c r="K24" s="105"/>
    </row>
    <row r="25" spans="2:11" ht="32.25" customHeight="1">
      <c r="B25" s="101"/>
      <c r="C25" s="109">
        <v>2</v>
      </c>
      <c r="D25" s="109"/>
      <c r="E25" s="131">
        <f>RESULTADOS!B73</f>
        <v>6</v>
      </c>
      <c r="F25" s="131"/>
      <c r="G25" s="132">
        <f>RESULTADOS!E71</f>
        <v>0</v>
      </c>
      <c r="H25" s="132"/>
      <c r="I25" s="133">
        <f>RESULTADOS!C71</f>
        <v>0</v>
      </c>
      <c r="J25" s="133"/>
      <c r="K25" s="105"/>
    </row>
    <row r="26" spans="2:11" ht="32.25">
      <c r="B26" s="101"/>
      <c r="C26" s="109">
        <v>3</v>
      </c>
      <c r="D26" s="109"/>
      <c r="E26" s="131">
        <f>RESULTADOS!B85</f>
        <v>9</v>
      </c>
      <c r="F26" s="131"/>
      <c r="G26" s="132">
        <f>RESULTADOS!E83</f>
        <v>0</v>
      </c>
      <c r="H26" s="132"/>
      <c r="I26" s="133">
        <f>RESULTADOS!C83</f>
        <v>0</v>
      </c>
      <c r="J26" s="133"/>
      <c r="K26" s="105"/>
    </row>
    <row r="27" spans="2:11" ht="32.25" customHeight="1">
      <c r="B27" s="101"/>
      <c r="C27" s="109">
        <v>4</v>
      </c>
      <c r="D27" s="109"/>
      <c r="E27" s="131">
        <f>RESULTADOS!B97</f>
        <v>2</v>
      </c>
      <c r="F27" s="131"/>
      <c r="G27" s="132">
        <f>RESULTADOS!E95</f>
        <v>0</v>
      </c>
      <c r="H27" s="132"/>
      <c r="I27" s="133">
        <f>RESULTADOS!C95</f>
        <v>0</v>
      </c>
      <c r="J27" s="133"/>
      <c r="K27" s="105"/>
    </row>
    <row r="28" spans="2:11" ht="32.25" customHeight="1">
      <c r="B28" s="101"/>
      <c r="C28" s="109">
        <v>5</v>
      </c>
      <c r="D28" s="109"/>
      <c r="E28" s="131">
        <f>RESULTADOS!I61</f>
        <v>4</v>
      </c>
      <c r="F28" s="131"/>
      <c r="G28" s="132">
        <f>RESULTADOS!L59</f>
        <v>0</v>
      </c>
      <c r="H28" s="132"/>
      <c r="I28" s="133">
        <f>RESULTADOS!J59</f>
        <v>0</v>
      </c>
      <c r="J28" s="133"/>
      <c r="K28" s="105"/>
    </row>
    <row r="29" spans="2:11" ht="32.25" customHeight="1">
      <c r="B29" s="113"/>
      <c r="C29" s="109">
        <f aca="true" t="shared" si="0" ref="C29:C33">C28+1</f>
        <v>6</v>
      </c>
      <c r="D29" s="109"/>
      <c r="E29" s="131">
        <f>RESULTADOS!I73</f>
        <v>2</v>
      </c>
      <c r="F29" s="131"/>
      <c r="G29" s="132">
        <f>RESULTADOS!L71</f>
        <v>0</v>
      </c>
      <c r="H29" s="132"/>
      <c r="I29" s="133">
        <f>RESULTADOS!J71</f>
        <v>0</v>
      </c>
      <c r="J29" s="133"/>
      <c r="K29" s="114"/>
    </row>
    <row r="30" spans="2:11" ht="32.25" customHeight="1">
      <c r="B30" s="113"/>
      <c r="C30" s="109">
        <f t="shared" si="0"/>
        <v>7</v>
      </c>
      <c r="D30" s="109"/>
      <c r="E30" s="131">
        <f>RESULTADOS!I85</f>
        <v>4</v>
      </c>
      <c r="F30" s="131"/>
      <c r="G30" s="132">
        <f>RESULTADOS!L83</f>
        <v>0</v>
      </c>
      <c r="H30" s="132"/>
      <c r="I30" s="133">
        <f>RESULTADOS!J83</f>
        <v>0</v>
      </c>
      <c r="J30" s="133"/>
      <c r="K30" s="114"/>
    </row>
    <row r="31" spans="2:11" ht="32.25">
      <c r="B31" s="113"/>
      <c r="C31" s="109">
        <f t="shared" si="0"/>
        <v>8</v>
      </c>
      <c r="D31" s="109"/>
      <c r="E31" s="131">
        <f>RESULTADOS!I97</f>
        <v>3</v>
      </c>
      <c r="F31" s="131"/>
      <c r="G31" s="132">
        <f>RESULTADOS!L95</f>
        <v>0</v>
      </c>
      <c r="H31" s="132"/>
      <c r="I31" s="133">
        <f>RESULTADOS!J95</f>
        <v>0</v>
      </c>
      <c r="J31" s="133"/>
      <c r="K31" s="114"/>
    </row>
    <row r="32" spans="2:11" ht="32.25" customHeight="1">
      <c r="B32" s="113"/>
      <c r="C32" s="109">
        <f t="shared" si="0"/>
        <v>9</v>
      </c>
      <c r="D32" s="109"/>
      <c r="E32" s="131" t="e">
        <f>RESULTADOS!#REF!</f>
        <v>#REF!</v>
      </c>
      <c r="F32" s="131"/>
      <c r="G32" s="132" t="e">
        <f>RESULTADOS!#REF!</f>
        <v>#REF!</v>
      </c>
      <c r="H32" s="132"/>
      <c r="I32" s="133" t="e">
        <f>RESULTADOS!#REF!</f>
        <v>#REF!</v>
      </c>
      <c r="J32" s="133"/>
      <c r="K32" s="114"/>
    </row>
    <row r="33" spans="2:11" ht="32.25" customHeight="1">
      <c r="B33" s="113"/>
      <c r="C33" s="109">
        <f t="shared" si="0"/>
        <v>10</v>
      </c>
      <c r="D33" s="109"/>
      <c r="E33" s="131">
        <f>RESULTADOS!I109</f>
        <v>0</v>
      </c>
      <c r="F33" s="131"/>
      <c r="G33" s="132">
        <f>RESULTADOS!L107</f>
        <v>0</v>
      </c>
      <c r="H33" s="132"/>
      <c r="I33" s="133">
        <f>RESULTADOS!J107</f>
        <v>0</v>
      </c>
      <c r="J33" s="133"/>
      <c r="K33" s="114"/>
    </row>
    <row r="34" spans="2:11" ht="15.75" customHeight="1">
      <c r="B34" s="113"/>
      <c r="C34" s="115"/>
      <c r="D34" s="115"/>
      <c r="E34" s="116"/>
      <c r="F34" s="116"/>
      <c r="G34" s="117"/>
      <c r="H34" s="117"/>
      <c r="I34" s="116"/>
      <c r="J34" s="116"/>
      <c r="K34" s="114"/>
    </row>
    <row r="35" spans="3:12" ht="12.75" customHeight="1">
      <c r="C35" s="118" t="s">
        <v>254</v>
      </c>
      <c r="D35" s="118"/>
      <c r="E35" s="118"/>
      <c r="F35" s="118"/>
      <c r="G35" s="119" t="s">
        <v>255</v>
      </c>
      <c r="H35" s="119"/>
      <c r="I35" s="119"/>
      <c r="J35" s="119"/>
      <c r="K35" s="120"/>
      <c r="L35" s="120"/>
    </row>
    <row r="36" spans="3:12" ht="20.25" customHeight="1">
      <c r="C36" s="121"/>
      <c r="D36" s="121"/>
      <c r="E36" s="121"/>
      <c r="F36" s="121"/>
      <c r="G36" s="122" t="s">
        <v>256</v>
      </c>
      <c r="H36" s="122"/>
      <c r="I36" s="122"/>
      <c r="J36" s="122"/>
      <c r="K36" s="123"/>
      <c r="L36" s="123"/>
    </row>
    <row r="37" spans="3:12" ht="12.75" customHeight="1">
      <c r="C37" s="124"/>
      <c r="D37" s="124"/>
      <c r="E37" s="124"/>
      <c r="F37" s="124"/>
      <c r="G37" s="124"/>
      <c r="H37" s="124"/>
      <c r="I37" s="124"/>
      <c r="J37" s="124"/>
      <c r="K37" s="124"/>
      <c r="L37" s="124"/>
    </row>
    <row r="38" spans="3:12" ht="19.5" customHeight="1">
      <c r="C38" s="125" t="s">
        <v>257</v>
      </c>
      <c r="D38" s="125"/>
      <c r="E38" s="125"/>
      <c r="F38" s="125"/>
      <c r="G38" s="125"/>
      <c r="H38" s="125"/>
      <c r="I38" s="125"/>
      <c r="J38" s="125"/>
      <c r="K38" s="124"/>
      <c r="L38" s="124"/>
    </row>
    <row r="39" spans="3:10" ht="12.75" customHeight="1">
      <c r="C39" s="126" t="s">
        <v>258</v>
      </c>
      <c r="D39" s="126"/>
      <c r="E39" s="127" t="s">
        <v>259</v>
      </c>
      <c r="F39" s="127"/>
      <c r="G39" s="127" t="s">
        <v>260</v>
      </c>
      <c r="H39" s="127"/>
      <c r="I39" s="128">
        <v>0</v>
      </c>
      <c r="J39" s="128"/>
    </row>
    <row r="40" spans="3:12" ht="13.5" customHeight="1">
      <c r="C40" s="129" t="s">
        <v>261</v>
      </c>
      <c r="D40" s="129"/>
      <c r="E40" s="130" t="s">
        <v>256</v>
      </c>
      <c r="F40" s="130"/>
      <c r="G40" s="130" t="s">
        <v>256</v>
      </c>
      <c r="H40" s="130"/>
      <c r="I40" s="128"/>
      <c r="J40" s="128"/>
      <c r="K40" s="1"/>
      <c r="L40" s="1"/>
    </row>
    <row r="41" spans="3:10" ht="13.5">
      <c r="C41" s="1"/>
      <c r="D41" s="1"/>
      <c r="E41" s="1"/>
      <c r="F41" s="1"/>
      <c r="G41" s="1"/>
      <c r="H41" s="1"/>
      <c r="I41" s="1"/>
      <c r="J41" s="1"/>
    </row>
    <row r="42" spans="3:10" ht="12.75" customHeight="1">
      <c r="C42" s="125" t="s">
        <v>263</v>
      </c>
      <c r="D42" s="125"/>
      <c r="E42" s="125"/>
      <c r="F42" s="125"/>
      <c r="G42" s="125"/>
      <c r="H42" s="125"/>
      <c r="I42" s="125"/>
      <c r="J42" s="125"/>
    </row>
    <row r="43" spans="3:10" ht="12.75" customHeight="1">
      <c r="C43" s="126" t="s">
        <v>258</v>
      </c>
      <c r="D43" s="126"/>
      <c r="E43" s="127" t="s">
        <v>259</v>
      </c>
      <c r="F43" s="127"/>
      <c r="G43" s="127" t="s">
        <v>260</v>
      </c>
      <c r="H43" s="127"/>
      <c r="I43" s="128"/>
      <c r="J43" s="128"/>
    </row>
    <row r="44" spans="3:10" ht="13.5" customHeight="1">
      <c r="C44" s="129" t="s">
        <v>264</v>
      </c>
      <c r="D44" s="129"/>
      <c r="E44" s="130" t="s">
        <v>256</v>
      </c>
      <c r="F44" s="130"/>
      <c r="G44" s="130" t="s">
        <v>256</v>
      </c>
      <c r="H44" s="130"/>
      <c r="I44" s="128"/>
      <c r="J44" s="128"/>
    </row>
  </sheetData>
  <sheetProtection selectLockedCells="1" selectUnlockedCells="1"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1111111111111" bottom="0" header="0.5118055555555555" footer="0.5118055555555555"/>
  <pageSetup horizontalDpi="300" verticalDpi="300" orientation="portrait" scale="91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/>
  <cp:lastPrinted>2021-05-20T15:05:19Z</cp:lastPrinted>
  <dcterms:created xsi:type="dcterms:W3CDTF">2002-12-01T18:18:16Z</dcterms:created>
  <dcterms:modified xsi:type="dcterms:W3CDTF">2022-08-14T18:02:21Z</dcterms:modified>
  <cp:category/>
  <cp:version/>
  <cp:contentType/>
  <cp:contentStatus/>
  <cp:revision>1</cp:revision>
</cp:coreProperties>
</file>